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s.COL\Documents\City File\City Departments\City Infrastructure\City Streets\"/>
    </mc:Choice>
  </mc:AlternateContent>
  <bookViews>
    <workbookView xWindow="0" yWindow="0" windowWidth="17280" windowHeight="8370" firstSheet="1" activeTab="2" xr2:uid="{00000000-000D-0000-FFFF-FFFF00000000}"/>
  </bookViews>
  <sheets>
    <sheet name="Snow Alleys" sheetId="1" r:id="rId1"/>
    <sheet name="Streets" sheetId="2" r:id="rId2"/>
    <sheet name="Sidewalks" sheetId="6" r:id="rId3"/>
    <sheet name="Annual Summary" sheetId="5" r:id="rId4"/>
    <sheet name="2010-2012 Plan" sheetId="3" r:id="rId5"/>
    <sheet name="2012-2014 Plan" sheetId="4" r:id="rId6"/>
  </sheets>
  <definedNames>
    <definedName name="_xlnm.Print_Area" localSheetId="4">'2010-2012 Plan'!$A$1:$H$15</definedName>
    <definedName name="_xlnm.Print_Area" localSheetId="2">Sidewalks!$A$3:$E$160</definedName>
    <definedName name="_xlnm.Print_Area" localSheetId="1">Streets!$A$3:$F$157</definedName>
    <definedName name="_xlnm.Print_Titles" localSheetId="2">Sidewalks!$2:$2</definedName>
    <definedName name="_xlnm.Print_Titles" localSheetId="1">Streets!$2:$2</definedName>
  </definedNames>
  <calcPr calcId="171027"/>
  <fileRecoveryPr autoRecover="0"/>
</workbook>
</file>

<file path=xl/calcChain.xml><?xml version="1.0" encoding="utf-8"?>
<calcChain xmlns="http://schemas.openxmlformats.org/spreadsheetml/2006/main">
  <c r="G70" i="2" l="1"/>
  <c r="G75" i="2"/>
  <c r="G157" i="2" l="1"/>
  <c r="G79" i="2"/>
  <c r="H113" i="2" l="1"/>
  <c r="H114" i="2"/>
  <c r="H127" i="2"/>
  <c r="H126" i="2"/>
  <c r="G151" i="2"/>
  <c r="G147" i="2"/>
  <c r="G143" i="2"/>
  <c r="G128" i="2"/>
  <c r="G115" i="2"/>
  <c r="G105" i="2"/>
  <c r="G98" i="2"/>
  <c r="G92" i="2"/>
  <c r="G84" i="2"/>
  <c r="D19" i="4"/>
  <c r="E13" i="4"/>
  <c r="H13" i="4" s="1"/>
  <c r="E10" i="4"/>
  <c r="F10" i="4"/>
  <c r="E11" i="4"/>
  <c r="G11" i="4" s="1"/>
  <c r="E12" i="4"/>
  <c r="G12" i="4" s="1"/>
  <c r="E17" i="4"/>
  <c r="H17" i="4" s="1"/>
  <c r="E2" i="4"/>
  <c r="F2" i="4"/>
  <c r="E3" i="4"/>
  <c r="E4" i="4"/>
  <c r="F4" i="4" s="1"/>
  <c r="E5" i="4"/>
  <c r="F5" i="4" s="1"/>
  <c r="E6" i="4"/>
  <c r="F6" i="4"/>
  <c r="E7" i="4"/>
  <c r="F7" i="4" s="1"/>
  <c r="E8" i="4"/>
  <c r="F8" i="4" s="1"/>
  <c r="E9" i="4"/>
  <c r="F9" i="4" s="1"/>
  <c r="E15" i="4"/>
  <c r="E16" i="4"/>
  <c r="E18" i="4"/>
  <c r="C3" i="2"/>
  <c r="D3" i="2" s="1"/>
  <c r="H12" i="3"/>
  <c r="H13" i="3"/>
  <c r="H14" i="3" s="1"/>
  <c r="H15" i="3" s="1"/>
  <c r="G12" i="3"/>
  <c r="G13" i="3" s="1"/>
  <c r="G14" i="3" s="1"/>
  <c r="G15" i="3" s="1"/>
  <c r="F12" i="3"/>
  <c r="E2" i="3"/>
  <c r="E3" i="3"/>
  <c r="E4" i="3"/>
  <c r="E5" i="3"/>
  <c r="E6" i="3"/>
  <c r="E7" i="3"/>
  <c r="E8" i="3"/>
  <c r="E9" i="3"/>
  <c r="E10" i="3"/>
  <c r="E11" i="3"/>
  <c r="F13" i="3"/>
  <c r="F15" i="3" s="1"/>
  <c r="E19" i="4" l="1"/>
  <c r="E12" i="3"/>
  <c r="H19" i="4"/>
  <c r="H20" i="4" s="1"/>
  <c r="H21" i="4" s="1"/>
  <c r="H22" i="4" s="1"/>
  <c r="G19" i="4"/>
  <c r="G20" i="4" s="1"/>
  <c r="G21" i="4" s="1"/>
  <c r="G22" i="4" s="1"/>
  <c r="G2" i="2"/>
  <c r="G3" i="2" s="1"/>
  <c r="H3" i="2" s="1"/>
  <c r="F3" i="4"/>
  <c r="F19" i="4" s="1"/>
  <c r="F20" i="4" s="1"/>
  <c r="F22" i="4" s="1"/>
</calcChain>
</file>

<file path=xl/sharedStrings.xml><?xml version="1.0" encoding="utf-8"?>
<sst xmlns="http://schemas.openxmlformats.org/spreadsheetml/2006/main" count="952" uniqueCount="299">
  <si>
    <t>Alleys in Lead Maintained for Winter Conditions</t>
  </si>
  <si>
    <t>Off of Walsh--between Summit and Walsh</t>
  </si>
  <si>
    <t>Top of Summit--before cemetery turnoff</t>
  </si>
  <si>
    <t>Samo Street--north side of Summit</t>
  </si>
  <si>
    <t>Off of Greenwood--between Green &amp; Greenwood</t>
  </si>
  <si>
    <t>South side of Gold Street</t>
  </si>
  <si>
    <t>Between Upper &amp; Lower McClellan</t>
  </si>
  <si>
    <t>Behind old Hilltop Store &amp; Sawyer St</t>
  </si>
  <si>
    <t>Between Houston &amp; Summit</t>
  </si>
  <si>
    <t>Between Baltimore &amp; Christian Ministry</t>
  </si>
  <si>
    <t>End of East St</t>
  </si>
  <si>
    <t>Off of Short St</t>
  </si>
  <si>
    <t>Bottom of Cyanide St</t>
  </si>
  <si>
    <t>Between Crown &amp; Barclay</t>
  </si>
  <si>
    <t>Between Gushurst &amp; Washington</t>
  </si>
  <si>
    <t>End of Elkhorn St</t>
  </si>
  <si>
    <t>Between Western &amp; Upper May</t>
  </si>
  <si>
    <t>Top of Arlington</t>
  </si>
  <si>
    <t>Down to Highland off of Addie</t>
  </si>
  <si>
    <t>Between Upper May &amp; Arlington St</t>
  </si>
  <si>
    <t>Between S. Main &amp; Hearst Ave</t>
  </si>
  <si>
    <t>Between Lower Spark &amp; Columbus</t>
  </si>
  <si>
    <t>Off of Galena St to the west</t>
  </si>
  <si>
    <t>End of Railroad St</t>
  </si>
  <si>
    <t>Animal Shelter</t>
  </si>
  <si>
    <t>Behind Rod &amp; Gun Club</t>
  </si>
  <si>
    <t>Off of Gold, Between Bleeker &amp; Gold</t>
  </si>
  <si>
    <t>CAI &amp; Hideout Bar</t>
  </si>
  <si>
    <t>Notes</t>
  </si>
  <si>
    <t>ARLINGTON ST.</t>
  </si>
  <si>
    <t>BALTIMORE</t>
  </si>
  <si>
    <t>BARCLAY AVE.</t>
  </si>
  <si>
    <t>BELL (ROSEBUD)</t>
  </si>
  <si>
    <t>BERRY ST.</t>
  </si>
  <si>
    <t>BILLINGS AVE.</t>
  </si>
  <si>
    <t>BLATT ST.</t>
  </si>
  <si>
    <t>BLEEKER ST.</t>
  </si>
  <si>
    <t>BLUE ST.</t>
  </si>
  <si>
    <t>BUSH ST.</t>
  </si>
  <si>
    <t>CANYON ST.</t>
  </si>
  <si>
    <t>CHICAGO AVE.</t>
  </si>
  <si>
    <t>COLUMBUS ST.</t>
  </si>
  <si>
    <t>COOLIDGE ST.</t>
  </si>
  <si>
    <t>COURT ST.</t>
  </si>
  <si>
    <t>CROSS ST.</t>
  </si>
  <si>
    <t>CROWN ST.</t>
  </si>
  <si>
    <t>CURNOW ST.</t>
  </si>
  <si>
    <t>CYANIDE ST.</t>
  </si>
  <si>
    <t>DIXON ST.</t>
  </si>
  <si>
    <t>DURANGO AVE.</t>
  </si>
  <si>
    <t>DWIGHT ST.</t>
  </si>
  <si>
    <t>EAST ST.</t>
  </si>
  <si>
    <t>ELEVENTH ST.</t>
  </si>
  <si>
    <t>ELKHORN</t>
  </si>
  <si>
    <t>FIRST ST.</t>
  </si>
  <si>
    <t>FLORENCE</t>
  </si>
  <si>
    <t>FORREST AVE.</t>
  </si>
  <si>
    <t>GALENA ST.</t>
  </si>
  <si>
    <t>GLENDALE DR.</t>
  </si>
  <si>
    <t>GRANDVIEW DR.</t>
  </si>
  <si>
    <t>GREEN ST.</t>
  </si>
  <si>
    <t>GRIER AVE.</t>
  </si>
  <si>
    <t>GROVE ST.</t>
  </si>
  <si>
    <t>GUSHURST ST.</t>
  </si>
  <si>
    <t>GWINN AVE.</t>
  </si>
  <si>
    <t>HEARST. AVE.</t>
  </si>
  <si>
    <t>HIGHLAND AVE.</t>
  </si>
  <si>
    <t>HOUSTON ST.</t>
  </si>
  <si>
    <t>IRIS</t>
  </si>
  <si>
    <t>IRWIN</t>
  </si>
  <si>
    <t>JEFFERSON ST.</t>
  </si>
  <si>
    <t>MATTHEW ST.</t>
  </si>
  <si>
    <t>MILL ST.</t>
  </si>
  <si>
    <t>MILLIKEN</t>
  </si>
  <si>
    <t>MINE ST.</t>
  </si>
  <si>
    <t>MINERS AVE.</t>
  </si>
  <si>
    <t>MONTANA</t>
  </si>
  <si>
    <t>NORTH ST.</t>
  </si>
  <si>
    <t>OLD ABE</t>
  </si>
  <si>
    <t>PARKDALE</t>
  </si>
  <si>
    <t>PAVILLON</t>
  </si>
  <si>
    <t>PEAK ST.</t>
  </si>
  <si>
    <t>PROSPECT ST.</t>
  </si>
  <si>
    <t>REILLY</t>
  </si>
  <si>
    <t>RICHMOND</t>
  </si>
  <si>
    <t>ROCK ST.</t>
  </si>
  <si>
    <t>ROOSEVELT</t>
  </si>
  <si>
    <t>SAMO</t>
  </si>
  <si>
    <t>SAND</t>
  </si>
  <si>
    <t>SEARLE</t>
  </si>
  <si>
    <t>SECOND ST.</t>
  </si>
  <si>
    <t>SHORT ST.</t>
  </si>
  <si>
    <t>SMEAD</t>
  </si>
  <si>
    <t>SPRUCE</t>
  </si>
  <si>
    <t>SUMMIT (EAST)</t>
  </si>
  <si>
    <t>TERRACE</t>
  </si>
  <si>
    <t>THIRD ST.</t>
  </si>
  <si>
    <t>VOIGT DRIVE</t>
  </si>
  <si>
    <t>WALL</t>
  </si>
  <si>
    <t>WALSH</t>
  </si>
  <si>
    <t>WHITE</t>
  </si>
  <si>
    <t>ANDERSON ST.</t>
  </si>
  <si>
    <t>STREET NAME</t>
  </si>
  <si>
    <t>YEAR PAVED</t>
  </si>
  <si>
    <t>CONDITION</t>
  </si>
  <si>
    <t>SUNSET</t>
  </si>
  <si>
    <t>WESTERN</t>
  </si>
  <si>
    <t>Off of South Main Street</t>
  </si>
  <si>
    <t>Mack's residence</t>
  </si>
  <si>
    <t>Plow</t>
  </si>
  <si>
    <t>Y</t>
  </si>
  <si>
    <t>Dead-end to east</t>
  </si>
  <si>
    <t>Behind homes, south side of Summit</t>
  </si>
  <si>
    <t>Across from Samo</t>
  </si>
  <si>
    <t>Primarily for garbage pick-up</t>
  </si>
  <si>
    <t>Middle section</t>
  </si>
  <si>
    <t>East of Grand, behind pump station</t>
  </si>
  <si>
    <t>Lee Street</t>
  </si>
  <si>
    <t>Cemetery Street</t>
  </si>
  <si>
    <t>Past Rosenberger's house</t>
  </si>
  <si>
    <t>Behind Mine Street</t>
  </si>
  <si>
    <t>Cheryl Becker's home</t>
  </si>
  <si>
    <t>N</t>
  </si>
  <si>
    <t>East High, to water tank</t>
  </si>
  <si>
    <t>North Street, next to Washington Park</t>
  </si>
  <si>
    <t>Grandview Street, to HMC gate</t>
  </si>
  <si>
    <t>Behind Nelson's &amp; Schmidt's homes</t>
  </si>
  <si>
    <t>Behind West Lead Reservoir, Baker's old house</t>
  </si>
  <si>
    <t>South Blatt Street</t>
  </si>
  <si>
    <t>Jefferson Street</t>
  </si>
  <si>
    <t>Behind Esther's old Place</t>
  </si>
  <si>
    <t>Reif's house</t>
  </si>
  <si>
    <t>Alley behind bars</t>
  </si>
  <si>
    <t>To allow towing storage access</t>
  </si>
  <si>
    <t>Old coal road</t>
  </si>
  <si>
    <t>Between Peak &amp; Sunmmit</t>
  </si>
  <si>
    <t>Small alley</t>
  </si>
  <si>
    <t>Lower end of Gold</t>
  </si>
  <si>
    <t>Pierce's home</t>
  </si>
  <si>
    <t>Between Galena &amp; Stone</t>
  </si>
  <si>
    <t>Just north of McQuillan</t>
  </si>
  <si>
    <t>Hillside road into summer homes</t>
  </si>
  <si>
    <t>CC CURRAN</t>
  </si>
  <si>
    <t>DEERPATH</t>
  </si>
  <si>
    <t>PLANNED PAVING</t>
  </si>
  <si>
    <t>LENGTH (FT)</t>
  </si>
  <si>
    <t>CEMETERY STREETS (Total)</t>
  </si>
  <si>
    <t>Dirt</t>
  </si>
  <si>
    <t>NORTH ST. (Alley Portion)</t>
  </si>
  <si>
    <t>FOX ST</t>
  </si>
  <si>
    <t>MOUNTAIN VIEW (Lower)</t>
  </si>
  <si>
    <t>RAILROAD (East)</t>
  </si>
  <si>
    <t>ROWE</t>
  </si>
  <si>
    <t>GREENWOOD ST</t>
  </si>
  <si>
    <t>JULIUS (West)</t>
  </si>
  <si>
    <t>PARK AVE (Upper)</t>
  </si>
  <si>
    <t>SIEVER ST. (Main to Julius)</t>
  </si>
  <si>
    <t>STONE ST (Lower)</t>
  </si>
  <si>
    <t>SUMMIT (Around High School)</t>
  </si>
  <si>
    <t>WASHINGTON (Batch Plant)</t>
  </si>
  <si>
    <t>WASHINGTON (Main Section)</t>
  </si>
  <si>
    <t xml:space="preserve">HIGHLAND PLACE </t>
  </si>
  <si>
    <t>MOUNTAINVIEW (Upper)</t>
  </si>
  <si>
    <t>GROVE ST. (Paved)</t>
  </si>
  <si>
    <t>RAILROAD (West)</t>
  </si>
  <si>
    <t>TEER ST.</t>
  </si>
  <si>
    <t>JULIUS ST. (East)</t>
  </si>
  <si>
    <t>PARK AVE. (Lower)</t>
  </si>
  <si>
    <t>SIEVER ST. (Julius to Addie)</t>
  </si>
  <si>
    <t>GLENDALE DR. (Glover's Hill)</t>
  </si>
  <si>
    <t>ASPEN</t>
  </si>
  <si>
    <t>SUMMIT (Walsh-Grand)</t>
  </si>
  <si>
    <t>SUMMIT (Upper-Lower Cemetery)</t>
  </si>
  <si>
    <t>SUMMIT (Spark-Upper Cemetery)</t>
  </si>
  <si>
    <t>GOLD (Lower)</t>
  </si>
  <si>
    <t>GOLD (Upper)</t>
  </si>
  <si>
    <t>HILL ST. (West)</t>
  </si>
  <si>
    <t>MAY (Upper)</t>
  </si>
  <si>
    <t>MCCLELLAN (East)</t>
  </si>
  <si>
    <t>HIGH ST. (East) (Paved)</t>
  </si>
  <si>
    <t>HIGH ST. (West)</t>
  </si>
  <si>
    <t>MAIN ST. (East)</t>
  </si>
  <si>
    <t>ADDIE ST. (Upper)</t>
  </si>
  <si>
    <t>MAY (Lower)</t>
  </si>
  <si>
    <t>SPARK (Lower)</t>
  </si>
  <si>
    <t>TOWER RIDGE (Private)</t>
  </si>
  <si>
    <t>GWINN AVE. (West Section)</t>
  </si>
  <si>
    <t>SPARK (Upper)(Incline Area Only)</t>
  </si>
  <si>
    <t>PAVEMENT TYPE</t>
  </si>
  <si>
    <t>Concrete</t>
  </si>
  <si>
    <t>GRAND AVE. (McQuillan to Julius)</t>
  </si>
  <si>
    <t>GRAND AVE. (Summit to McQuillan)</t>
  </si>
  <si>
    <t>CEMETERY ST. (East)(Paved)</t>
  </si>
  <si>
    <t>LEE (behind Summit)</t>
  </si>
  <si>
    <t>MCWILLIAMS ST. (off Park Ave)</t>
  </si>
  <si>
    <t>Asphalt +2"</t>
  </si>
  <si>
    <t>LOWER MCCLELLAN (Grand-Stone)</t>
  </si>
  <si>
    <t>Street Name</t>
  </si>
  <si>
    <t>Length</t>
  </si>
  <si>
    <t>Width</t>
  </si>
  <si>
    <t>Tons</t>
  </si>
  <si>
    <t>Lower Spark</t>
  </si>
  <si>
    <t>Columbus</t>
  </si>
  <si>
    <t>Gwinn</t>
  </si>
  <si>
    <t>Sunnyhill (Forest-McClain's House)</t>
  </si>
  <si>
    <t>Sunnyhill (McClain's House-Hind's House)</t>
  </si>
  <si>
    <t>Sunnyhill (Hind's House-East End)</t>
  </si>
  <si>
    <t>Ridge (North-South Section)</t>
  </si>
  <si>
    <t>Mountainview</t>
  </si>
  <si>
    <t>Ridge (East-West Section)</t>
  </si>
  <si>
    <t xml:space="preserve">Paul </t>
  </si>
  <si>
    <t>Patching (+10%)</t>
  </si>
  <si>
    <t>Cost Increase (+10%)</t>
  </si>
  <si>
    <t>Retaining Wall (+$20,000)</t>
  </si>
  <si>
    <t>RIDGE ROAD (North-South Section)</t>
  </si>
  <si>
    <t>RIDGE ROAD (East-West Section)</t>
  </si>
  <si>
    <t>MCQUILLAN ST. (Stone-Galena)</t>
  </si>
  <si>
    <t>SAWYER (Upper)</t>
  </si>
  <si>
    <t>SAWYER (Lower)</t>
  </si>
  <si>
    <t>TOTAL STREET DISTANCE</t>
  </si>
  <si>
    <t>HIGH (Mill-Sawyer)</t>
  </si>
  <si>
    <t>Concrete 4"</t>
  </si>
  <si>
    <t>STONE ST (McClellan-Addie)</t>
  </si>
  <si>
    <t>MCCLELLAN (Upper)(Spark to Mill)</t>
  </si>
  <si>
    <t>ALERT ST. (Julius-Highland)</t>
  </si>
  <si>
    <t>ALERT ST. (Julius-Main)</t>
  </si>
  <si>
    <t>PAUL (Julius-McQuillan)</t>
  </si>
  <si>
    <t>PAUL (Julius-Main)</t>
  </si>
  <si>
    <t>SUNNYHILL (Lower Alley)</t>
  </si>
  <si>
    <t>SUNNYHILL (Forest Ave-East End)</t>
  </si>
  <si>
    <t>MAIN ST. (South, Baltimore-CC Curran)</t>
  </si>
  <si>
    <t>ADDIE ST. (West, S. Main-May)</t>
  </si>
  <si>
    <t>ADDIE ST. (West, May-Grand)</t>
  </si>
  <si>
    <t>ADDIE ST. (Grand-Cul de Sac)</t>
  </si>
  <si>
    <t>Asphalt +3"</t>
  </si>
  <si>
    <t>Millings</t>
  </si>
  <si>
    <t>HIGH ST. (East, to Crown St)</t>
  </si>
  <si>
    <t>Old Abe</t>
  </si>
  <si>
    <t>Eleventh</t>
  </si>
  <si>
    <t>North</t>
  </si>
  <si>
    <t>Gushurst</t>
  </si>
  <si>
    <t>Billings</t>
  </si>
  <si>
    <t>High (Dirt Portion, up to Crown)</t>
  </si>
  <si>
    <t>Railroad</t>
  </si>
  <si>
    <t>Deerpath</t>
  </si>
  <si>
    <t xml:space="preserve">Second </t>
  </si>
  <si>
    <t>First</t>
  </si>
  <si>
    <t>Third</t>
  </si>
  <si>
    <t>Elkhorn (Edges Only)</t>
  </si>
  <si>
    <t>Irwin (Edges Only)</t>
  </si>
  <si>
    <t>Budget</t>
  </si>
  <si>
    <t>Misc Streets</t>
  </si>
  <si>
    <t>Washington</t>
  </si>
  <si>
    <t>HILL ST. (East, steep section)</t>
  </si>
  <si>
    <t>FAIRVIEW (Lower) (Hwy 14A)</t>
  </si>
  <si>
    <t>FAIRVIEW (Upper)</t>
  </si>
  <si>
    <t>CITY OF LEAD PAVING SUMMARY</t>
  </si>
  <si>
    <t>GALENA ST (Main-Julius)</t>
  </si>
  <si>
    <t>STONE ST (Main-Julius)</t>
  </si>
  <si>
    <t>LAGG (below Summit)</t>
  </si>
  <si>
    <t>DURANGO</t>
  </si>
  <si>
    <t>CHICAGO</t>
  </si>
  <si>
    <t>W. MAIN ST. (South, Baltimore-CC Curran)</t>
  </si>
  <si>
    <t>W. ADDIE ST. (West, S. Main-May)</t>
  </si>
  <si>
    <t>W. ADDIE ST. (West, May-Grand)</t>
  </si>
  <si>
    <t>Asphalt</t>
  </si>
  <si>
    <t>ELLISON ST. (Upper)</t>
  </si>
  <si>
    <t>ELLISON ST. (Lower)</t>
  </si>
  <si>
    <t>MAIN ST. (Julius-Galena)</t>
  </si>
  <si>
    <t>MAIN ST. (Galena-Blatt)</t>
  </si>
  <si>
    <t>TERRAVILLE AVE. (Edges)</t>
  </si>
  <si>
    <t>COMPLETE</t>
  </si>
  <si>
    <t>2016 (Milled)</t>
  </si>
  <si>
    <t>2015 (Milled)</t>
  </si>
  <si>
    <t>2017-18</t>
  </si>
  <si>
    <t>SUMMIT ST. (South, CC Curran-Sunset)</t>
  </si>
  <si>
    <t>McCLELLAN (Lower) (Hill-Stone)</t>
  </si>
  <si>
    <t>McMASTERS DRIVE</t>
  </si>
  <si>
    <t>McQUILLAN ST. (Galena-Grand)</t>
  </si>
  <si>
    <t>LOWER McCLELLAN (Grand-Stone)</t>
  </si>
  <si>
    <t>McQUILLAN ST. (Stone-Galena)</t>
  </si>
  <si>
    <t>McCLELLAN (East)</t>
  </si>
  <si>
    <t>McCLELLAN (Upper)(Spark to Mill)</t>
  </si>
  <si>
    <t>McCLELLAN (West)(May to Grand)</t>
  </si>
  <si>
    <t>SIDEWALK (Y/N)</t>
  </si>
  <si>
    <t>SIDEWALK SIDE (N-S-E-W)</t>
  </si>
  <si>
    <t>CONDITION (1-5) 1=POOR, 5=VERY GOOD (NEW)</t>
  </si>
  <si>
    <t>NOTES</t>
  </si>
  <si>
    <t>YES</t>
  </si>
  <si>
    <t>N-S</t>
  </si>
  <si>
    <t>S</t>
  </si>
  <si>
    <t>E-W</t>
  </si>
  <si>
    <t>E</t>
  </si>
  <si>
    <t>NO</t>
  </si>
  <si>
    <t>W</t>
  </si>
  <si>
    <t>NA</t>
  </si>
  <si>
    <t>S-N</t>
  </si>
  <si>
    <t>S-W</t>
  </si>
  <si>
    <t>2 TO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</si>
</sst>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0&quot;/ton&quot;"/>
    <numFmt numFmtId="165" formatCode="_(&quot;$&quot;* #,##0_);_(&quot;$&quot;* \(#,##0\);_(&quot;$&quot;* &quot;-&quot;??_);_(@_)"/>
    <numFmt numFmtId="166" formatCode="#,##0\ &quot;FT&quot;"/>
    <numFmt numFmtId="167" formatCode="#,##0.00\ &quot;Miles&quot;"/>
    <numFmt numFmtId="168" formatCode="&quot;$&quot;#0.00&quot;/ton&quot;"/>
    <numFmt numFmtId="169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gray0625">
        <bgColor rgb="FFFF6699"/>
      </patternFill>
    </fill>
    <fill>
      <patternFill patternType="gray06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4" fillId="0" borderId="2" xfId="0" applyFon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/>
    <xf numFmtId="0" fontId="3" fillId="0" borderId="6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4" fillId="0" borderId="8" xfId="0" applyFont="1" applyBorder="1" applyAlignment="1">
      <alignment horizontal="left"/>
    </xf>
    <xf numFmtId="0" fontId="0" fillId="0" borderId="9" xfId="0" applyBorder="1"/>
    <xf numFmtId="0" fontId="3" fillId="0" borderId="10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4" fillId="0" borderId="11" xfId="0" applyFont="1" applyBorder="1" applyAlignment="1"/>
    <xf numFmtId="0" fontId="4" fillId="0" borderId="4" xfId="0" applyFont="1" applyBorder="1" applyAlignment="1"/>
    <xf numFmtId="165" fontId="0" fillId="0" borderId="4" xfId="2" applyNumberFormat="1" applyFont="1" applyBorder="1"/>
    <xf numFmtId="165" fontId="4" fillId="0" borderId="4" xfId="2" applyNumberFormat="1" applyFont="1" applyBorder="1" applyAlignment="1"/>
    <xf numFmtId="0" fontId="0" fillId="0" borderId="12" xfId="0" applyBorder="1"/>
    <xf numFmtId="165" fontId="0" fillId="0" borderId="2" xfId="2" applyNumberFormat="1" applyFont="1" applyBorder="1"/>
    <xf numFmtId="0" fontId="0" fillId="0" borderId="10" xfId="0" applyBorder="1"/>
    <xf numFmtId="0" fontId="0" fillId="0" borderId="3" xfId="0" applyBorder="1"/>
    <xf numFmtId="165" fontId="0" fillId="0" borderId="3" xfId="2" applyNumberFormat="1" applyFont="1" applyBorder="1"/>
    <xf numFmtId="0" fontId="0" fillId="0" borderId="13" xfId="0" applyBorder="1"/>
    <xf numFmtId="165" fontId="0" fillId="0" borderId="14" xfId="0" applyNumberFormat="1" applyBorder="1"/>
    <xf numFmtId="165" fontId="0" fillId="0" borderId="15" xfId="0" applyNumberFormat="1" applyBorder="1"/>
    <xf numFmtId="9" fontId="0" fillId="0" borderId="16" xfId="0" applyNumberFormat="1" applyBorder="1"/>
    <xf numFmtId="9" fontId="0" fillId="0" borderId="14" xfId="0" applyNumberFormat="1" applyBorder="1"/>
    <xf numFmtId="165" fontId="0" fillId="0" borderId="15" xfId="2" applyNumberFormat="1" applyFont="1" applyBorder="1"/>
    <xf numFmtId="6" fontId="0" fillId="0" borderId="14" xfId="0" applyNumberFormat="1" applyBorder="1"/>
    <xf numFmtId="0" fontId="0" fillId="0" borderId="17" xfId="0" applyBorder="1"/>
    <xf numFmtId="0" fontId="0" fillId="0" borderId="16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0" xfId="0" applyFill="1"/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7" borderId="2" xfId="0" applyFont="1" applyFill="1" applyBorder="1" applyAlignment="1">
      <alignment vertical="center"/>
    </xf>
    <xf numFmtId="0" fontId="0" fillId="7" borderId="2" xfId="0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/>
    </xf>
    <xf numFmtId="0" fontId="0" fillId="8" borderId="2" xfId="0" applyFill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/>
    <xf numFmtId="0" fontId="4" fillId="0" borderId="1" xfId="0" applyFont="1" applyBorder="1" applyAlignment="1"/>
    <xf numFmtId="165" fontId="4" fillId="0" borderId="1" xfId="2" applyNumberFormat="1" applyFont="1" applyBorder="1" applyAlignment="1"/>
    <xf numFmtId="165" fontId="4" fillId="0" borderId="2" xfId="2" applyNumberFormat="1" applyFont="1" applyBorder="1" applyAlignment="1"/>
    <xf numFmtId="0" fontId="0" fillId="0" borderId="14" xfId="0" applyBorder="1"/>
    <xf numFmtId="0" fontId="0" fillId="0" borderId="15" xfId="0" applyBorder="1"/>
    <xf numFmtId="0" fontId="0" fillId="0" borderId="23" xfId="0" applyBorder="1"/>
    <xf numFmtId="168" fontId="3" fillId="0" borderId="3" xfId="0" applyNumberFormat="1" applyFont="1" applyBorder="1" applyAlignment="1">
      <alignment horizontal="center"/>
    </xf>
    <xf numFmtId="169" fontId="0" fillId="0" borderId="17" xfId="1" applyNumberFormat="1" applyFont="1" applyBorder="1"/>
    <xf numFmtId="0" fontId="4" fillId="9" borderId="2" xfId="0" applyFont="1" applyFill="1" applyBorder="1" applyAlignment="1">
      <alignment vertical="center"/>
    </xf>
    <xf numFmtId="0" fontId="0" fillId="9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10" borderId="2" xfId="0" applyFont="1" applyFill="1" applyBorder="1" applyAlignment="1">
      <alignment vertical="center"/>
    </xf>
    <xf numFmtId="0" fontId="0" fillId="10" borderId="2" xfId="0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5" xfId="0" applyBorder="1"/>
    <xf numFmtId="0" fontId="7" fillId="0" borderId="19" xfId="0" applyFont="1" applyBorder="1"/>
    <xf numFmtId="0" fontId="7" fillId="0" borderId="26" xfId="0" applyFont="1" applyBorder="1"/>
    <xf numFmtId="0" fontId="0" fillId="0" borderId="19" xfId="0" applyBorder="1"/>
    <xf numFmtId="0" fontId="0" fillId="0" borderId="26" xfId="0" applyBorder="1"/>
    <xf numFmtId="0" fontId="7" fillId="0" borderId="25" xfId="0" applyFont="1" applyBorder="1"/>
    <xf numFmtId="0" fontId="4" fillId="4" borderId="2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6" fontId="5" fillId="0" borderId="0" xfId="0" applyNumberFormat="1" applyFont="1" applyBorder="1" applyAlignment="1">
      <alignment horizontal="center" vertical="center"/>
    </xf>
    <xf numFmtId="167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11" borderId="2" xfId="0" applyFont="1" applyFill="1" applyBorder="1" applyAlignment="1">
      <alignment vertical="center"/>
    </xf>
    <xf numFmtId="0" fontId="0" fillId="11" borderId="2" xfId="0" applyFill="1" applyBorder="1" applyAlignment="1">
      <alignment horizontal="center" vertical="center"/>
    </xf>
    <xf numFmtId="0" fontId="0" fillId="12" borderId="0" xfId="0" applyFill="1"/>
    <xf numFmtId="0" fontId="4" fillId="0" borderId="25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/>
    <xf numFmtId="0" fontId="4" fillId="13" borderId="2" xfId="0" applyFont="1" applyFill="1" applyBorder="1" applyAlignment="1">
      <alignment vertical="center"/>
    </xf>
    <xf numFmtId="0" fontId="0" fillId="13" borderId="2" xfId="0" applyFill="1" applyBorder="1" applyAlignment="1">
      <alignment horizontal="center" vertical="center"/>
    </xf>
    <xf numFmtId="0" fontId="4" fillId="14" borderId="2" xfId="0" applyFont="1" applyFill="1" applyBorder="1" applyAlignment="1">
      <alignment vertical="center"/>
    </xf>
    <xf numFmtId="0" fontId="0" fillId="14" borderId="2" xfId="0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166" fontId="5" fillId="0" borderId="29" xfId="0" applyNumberFormat="1" applyFont="1" applyBorder="1" applyAlignment="1">
      <alignment horizontal="center" vertical="center"/>
    </xf>
    <xf numFmtId="0" fontId="0" fillId="0" borderId="30" xfId="0" applyBorder="1"/>
    <xf numFmtId="167" fontId="5" fillId="0" borderId="31" xfId="0" applyNumberFormat="1" applyFont="1" applyBorder="1" applyAlignment="1">
      <alignment horizontal="center" vertical="center"/>
    </xf>
    <xf numFmtId="9" fontId="9" fillId="0" borderId="32" xfId="3" applyFont="1" applyBorder="1" applyAlignment="1">
      <alignment horizontal="center" vertical="center"/>
    </xf>
    <xf numFmtId="0" fontId="4" fillId="13" borderId="1" xfId="0" applyFont="1" applyFill="1" applyBorder="1" applyAlignment="1">
      <alignment vertical="center"/>
    </xf>
    <xf numFmtId="0" fontId="0" fillId="13" borderId="1" xfId="0" applyFill="1" applyBorder="1" applyAlignment="1">
      <alignment horizontal="center" vertical="center"/>
    </xf>
    <xf numFmtId="0" fontId="4" fillId="14" borderId="33" xfId="0" applyFont="1" applyFill="1" applyBorder="1" applyAlignment="1">
      <alignment vertical="center"/>
    </xf>
    <xf numFmtId="0" fontId="0" fillId="14" borderId="33" xfId="0" applyFill="1" applyBorder="1" applyAlignment="1">
      <alignment horizontal="center" vertical="center"/>
    </xf>
    <xf numFmtId="0" fontId="4" fillId="11" borderId="1" xfId="0" applyFont="1" applyFill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4" fillId="13" borderId="33" xfId="0" applyFont="1" applyFill="1" applyBorder="1" applyAlignment="1">
      <alignment vertical="center"/>
    </xf>
    <xf numFmtId="0" fontId="0" fillId="13" borderId="33" xfId="0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11" borderId="33" xfId="0" applyFont="1" applyFill="1" applyBorder="1" applyAlignment="1">
      <alignment vertical="center"/>
    </xf>
    <xf numFmtId="0" fontId="0" fillId="11" borderId="33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4" fillId="9" borderId="33" xfId="0" applyFont="1" applyFill="1" applyBorder="1" applyAlignment="1">
      <alignment vertical="center"/>
    </xf>
    <xf numFmtId="0" fontId="0" fillId="9" borderId="33" xfId="0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0" fontId="4" fillId="8" borderId="33" xfId="0" applyFont="1" applyFill="1" applyBorder="1" applyAlignment="1">
      <alignment vertical="center"/>
    </xf>
    <xf numFmtId="0" fontId="0" fillId="8" borderId="33" xfId="0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4" fillId="3" borderId="33" xfId="0" applyFont="1" applyFill="1" applyBorder="1" applyAlignment="1">
      <alignment vertical="center"/>
    </xf>
    <xf numFmtId="0" fontId="0" fillId="3" borderId="33" xfId="0" applyFill="1" applyBorder="1" applyAlignment="1">
      <alignment horizontal="center" vertical="center"/>
    </xf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0" fontId="0" fillId="10" borderId="1" xfId="0" applyFill="1" applyBorder="1" applyAlignment="1">
      <alignment horizontal="center" vertical="center"/>
    </xf>
    <xf numFmtId="0" fontId="4" fillId="5" borderId="33" xfId="0" applyFont="1" applyFill="1" applyBorder="1" applyAlignment="1">
      <alignment vertical="center"/>
    </xf>
    <xf numFmtId="0" fontId="0" fillId="5" borderId="3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10" borderId="33" xfId="0" applyFont="1" applyFill="1" applyBorder="1" applyAlignment="1">
      <alignment vertical="center"/>
    </xf>
    <xf numFmtId="0" fontId="0" fillId="10" borderId="33" xfId="0" applyFill="1" applyBorder="1" applyAlignment="1">
      <alignment horizontal="center" vertical="center"/>
    </xf>
    <xf numFmtId="0" fontId="0" fillId="15" borderId="33" xfId="0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vertical="center"/>
    </xf>
    <xf numFmtId="0" fontId="0" fillId="16" borderId="1" xfId="0" applyFill="1" applyBorder="1" applyAlignment="1">
      <alignment horizontal="center" vertical="center"/>
    </xf>
    <xf numFmtId="0" fontId="4" fillId="16" borderId="2" xfId="0" applyFont="1" applyFill="1" applyBorder="1" applyAlignment="1">
      <alignment vertical="center"/>
    </xf>
    <xf numFmtId="0" fontId="0" fillId="16" borderId="2" xfId="0" applyFill="1" applyBorder="1" applyAlignment="1">
      <alignment horizontal="center" vertical="center"/>
    </xf>
    <xf numFmtId="0" fontId="0" fillId="16" borderId="33" xfId="0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17" borderId="33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17" borderId="33" xfId="0" applyFill="1" applyBorder="1" applyAlignment="1">
      <alignment horizontal="center" vertical="center"/>
    </xf>
    <xf numFmtId="0" fontId="4" fillId="13" borderId="33" xfId="0" applyFont="1" applyFill="1" applyBorder="1" applyAlignment="1">
      <alignment horizontal="center" vertical="center"/>
    </xf>
    <xf numFmtId="0" fontId="0" fillId="12" borderId="26" xfId="0" applyFill="1" applyBorder="1" applyAlignment="1">
      <alignment horizontal="center"/>
    </xf>
    <xf numFmtId="0" fontId="4" fillId="18" borderId="1" xfId="0" applyFont="1" applyFill="1" applyBorder="1" applyAlignment="1">
      <alignment vertical="center"/>
    </xf>
    <xf numFmtId="0" fontId="0" fillId="18" borderId="1" xfId="0" applyFill="1" applyBorder="1" applyAlignment="1">
      <alignment horizontal="center" vertical="center"/>
    </xf>
    <xf numFmtId="0" fontId="4" fillId="18" borderId="2" xfId="0" applyFont="1" applyFill="1" applyBorder="1" applyAlignment="1">
      <alignment vertical="center"/>
    </xf>
    <xf numFmtId="0" fontId="0" fillId="18" borderId="2" xfId="0" applyFill="1" applyBorder="1" applyAlignment="1">
      <alignment horizontal="center" vertical="center"/>
    </xf>
    <xf numFmtId="0" fontId="4" fillId="14" borderId="1" xfId="0" applyFon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4" fillId="15" borderId="33" xfId="0" applyFont="1" applyFill="1" applyBorder="1" applyAlignment="1">
      <alignment vertical="center"/>
    </xf>
    <xf numFmtId="0" fontId="0" fillId="15" borderId="33" xfId="0" applyFill="1" applyBorder="1" applyAlignment="1">
      <alignment horizontal="center" vertical="center"/>
    </xf>
    <xf numFmtId="0" fontId="4" fillId="18" borderId="33" xfId="0" applyFont="1" applyFill="1" applyBorder="1" applyAlignment="1">
      <alignment vertical="center"/>
    </xf>
    <xf numFmtId="0" fontId="0" fillId="18" borderId="33" xfId="0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1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16" borderId="2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0" fillId="12" borderId="19" xfId="0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C33"/>
  <sheetViews>
    <sheetView topLeftCell="A10" workbookViewId="0">
      <selection activeCell="D27" sqref="D27"/>
    </sheetView>
  </sheetViews>
  <sheetFormatPr defaultRowHeight="12.75" x14ac:dyDescent="0.2"/>
  <cols>
    <col min="1" max="1" width="46.85546875" customWidth="1"/>
    <col min="2" max="2" width="42.85546875" customWidth="1"/>
    <col min="3" max="3" width="10.140625" style="3" customWidth="1"/>
  </cols>
  <sheetData>
    <row r="1" spans="1:3" ht="24.95" customHeight="1" thickBot="1" x14ac:dyDescent="0.25">
      <c r="A1" s="4" t="s">
        <v>0</v>
      </c>
      <c r="B1" s="4" t="s">
        <v>28</v>
      </c>
      <c r="C1" s="4" t="s">
        <v>109</v>
      </c>
    </row>
    <row r="2" spans="1:3" ht="24.95" customHeight="1" thickTop="1" x14ac:dyDescent="0.2">
      <c r="A2" s="5"/>
      <c r="B2" s="5"/>
      <c r="C2" s="7"/>
    </row>
    <row r="3" spans="1:3" ht="24.95" customHeight="1" x14ac:dyDescent="0.2">
      <c r="A3" s="1" t="s">
        <v>107</v>
      </c>
      <c r="B3" s="1" t="s">
        <v>108</v>
      </c>
      <c r="C3" s="8" t="s">
        <v>110</v>
      </c>
    </row>
    <row r="4" spans="1:3" ht="24.95" customHeight="1" x14ac:dyDescent="0.2">
      <c r="A4" s="2" t="s">
        <v>1</v>
      </c>
      <c r="B4" s="2" t="s">
        <v>111</v>
      </c>
      <c r="C4" s="8" t="s">
        <v>110</v>
      </c>
    </row>
    <row r="5" spans="1:3" ht="24.95" customHeight="1" x14ac:dyDescent="0.2">
      <c r="A5" s="2" t="s">
        <v>2</v>
      </c>
      <c r="B5" s="2" t="s">
        <v>112</v>
      </c>
      <c r="C5" s="8" t="s">
        <v>110</v>
      </c>
    </row>
    <row r="6" spans="1:3" ht="24.95" customHeight="1" x14ac:dyDescent="0.2">
      <c r="A6" s="2" t="s">
        <v>3</v>
      </c>
      <c r="B6" s="2" t="s">
        <v>113</v>
      </c>
      <c r="C6" s="8" t="s">
        <v>110</v>
      </c>
    </row>
    <row r="7" spans="1:3" ht="24.95" customHeight="1" x14ac:dyDescent="0.2">
      <c r="A7" s="2" t="s">
        <v>4</v>
      </c>
      <c r="B7" s="2" t="s">
        <v>114</v>
      </c>
      <c r="C7" s="8" t="s">
        <v>110</v>
      </c>
    </row>
    <row r="8" spans="1:3" ht="24.95" customHeight="1" x14ac:dyDescent="0.2">
      <c r="A8" s="2" t="s">
        <v>5</v>
      </c>
      <c r="B8" s="2" t="s">
        <v>115</v>
      </c>
      <c r="C8" s="8" t="s">
        <v>110</v>
      </c>
    </row>
    <row r="9" spans="1:3" ht="24.95" customHeight="1" x14ac:dyDescent="0.2">
      <c r="A9" s="2" t="s">
        <v>6</v>
      </c>
      <c r="B9" s="2" t="s">
        <v>116</v>
      </c>
      <c r="C9" s="8" t="s">
        <v>110</v>
      </c>
    </row>
    <row r="10" spans="1:3" ht="24.95" customHeight="1" x14ac:dyDescent="0.2">
      <c r="A10" s="2" t="s">
        <v>7</v>
      </c>
      <c r="B10" s="2" t="s">
        <v>118</v>
      </c>
      <c r="C10" s="8" t="s">
        <v>110</v>
      </c>
    </row>
    <row r="11" spans="1:3" ht="24.95" customHeight="1" x14ac:dyDescent="0.2">
      <c r="A11" s="2" t="s">
        <v>8</v>
      </c>
      <c r="B11" s="2" t="s">
        <v>117</v>
      </c>
      <c r="C11" s="8" t="s">
        <v>110</v>
      </c>
    </row>
    <row r="12" spans="1:3" ht="24.95" customHeight="1" x14ac:dyDescent="0.2">
      <c r="A12" s="2" t="s">
        <v>9</v>
      </c>
      <c r="B12" s="2" t="s">
        <v>119</v>
      </c>
      <c r="C12" s="8" t="s">
        <v>110</v>
      </c>
    </row>
    <row r="13" spans="1:3" ht="24.95" customHeight="1" x14ac:dyDescent="0.2">
      <c r="A13" s="2" t="s">
        <v>10</v>
      </c>
      <c r="B13" s="2" t="s">
        <v>120</v>
      </c>
      <c r="C13" s="8" t="s">
        <v>110</v>
      </c>
    </row>
    <row r="14" spans="1:3" ht="24.95" customHeight="1" x14ac:dyDescent="0.2">
      <c r="A14" s="2" t="s">
        <v>12</v>
      </c>
      <c r="B14" s="2" t="s">
        <v>121</v>
      </c>
      <c r="C14" s="8" t="s">
        <v>110</v>
      </c>
    </row>
    <row r="15" spans="1:3" ht="24.95" customHeight="1" x14ac:dyDescent="0.2">
      <c r="A15" s="2" t="s">
        <v>11</v>
      </c>
      <c r="B15" s="2" t="s">
        <v>141</v>
      </c>
      <c r="C15" s="8" t="s">
        <v>122</v>
      </c>
    </row>
    <row r="16" spans="1:3" ht="24.95" customHeight="1" x14ac:dyDescent="0.2">
      <c r="A16" s="2" t="s">
        <v>13</v>
      </c>
      <c r="B16" s="2" t="s">
        <v>123</v>
      </c>
      <c r="C16" s="8" t="s">
        <v>110</v>
      </c>
    </row>
    <row r="17" spans="1:3" ht="24.95" customHeight="1" x14ac:dyDescent="0.2">
      <c r="A17" s="2" t="s">
        <v>14</v>
      </c>
      <c r="B17" s="2" t="s">
        <v>124</v>
      </c>
      <c r="C17" s="8" t="s">
        <v>110</v>
      </c>
    </row>
    <row r="18" spans="1:3" ht="24.95" customHeight="1" x14ac:dyDescent="0.2">
      <c r="A18" s="2" t="s">
        <v>15</v>
      </c>
      <c r="B18" s="2" t="s">
        <v>125</v>
      </c>
      <c r="C18" s="8" t="s">
        <v>110</v>
      </c>
    </row>
    <row r="19" spans="1:3" ht="24.95" customHeight="1" x14ac:dyDescent="0.2">
      <c r="A19" s="2" t="s">
        <v>16</v>
      </c>
      <c r="B19" s="2" t="s">
        <v>126</v>
      </c>
      <c r="C19" s="8" t="s">
        <v>110</v>
      </c>
    </row>
    <row r="20" spans="1:3" ht="24.95" customHeight="1" x14ac:dyDescent="0.2">
      <c r="A20" s="2" t="s">
        <v>17</v>
      </c>
      <c r="B20" s="2" t="s">
        <v>127</v>
      </c>
      <c r="C20" s="8" t="s">
        <v>110</v>
      </c>
    </row>
    <row r="21" spans="1:3" ht="24.95" customHeight="1" x14ac:dyDescent="0.2">
      <c r="A21" s="2" t="s">
        <v>18</v>
      </c>
      <c r="B21" s="2" t="s">
        <v>128</v>
      </c>
      <c r="C21" s="8" t="s">
        <v>110</v>
      </c>
    </row>
    <row r="22" spans="1:3" ht="24.95" customHeight="1" x14ac:dyDescent="0.2">
      <c r="A22" s="2" t="s">
        <v>19</v>
      </c>
      <c r="B22" s="2" t="s">
        <v>129</v>
      </c>
      <c r="C22" s="8" t="s">
        <v>110</v>
      </c>
    </row>
    <row r="23" spans="1:3" ht="24.95" customHeight="1" x14ac:dyDescent="0.2">
      <c r="A23" s="2" t="s">
        <v>20</v>
      </c>
      <c r="B23" s="2" t="s">
        <v>130</v>
      </c>
      <c r="C23" s="8" t="s">
        <v>110</v>
      </c>
    </row>
    <row r="24" spans="1:3" ht="24.95" customHeight="1" x14ac:dyDescent="0.2">
      <c r="A24" s="2" t="s">
        <v>21</v>
      </c>
      <c r="B24" s="2"/>
      <c r="C24" s="8"/>
    </row>
    <row r="25" spans="1:3" ht="24.95" customHeight="1" x14ac:dyDescent="0.2">
      <c r="A25" s="2" t="s">
        <v>22</v>
      </c>
      <c r="B25" s="2" t="s">
        <v>131</v>
      </c>
      <c r="C25" s="8" t="s">
        <v>122</v>
      </c>
    </row>
    <row r="26" spans="1:3" ht="24.95" customHeight="1" x14ac:dyDescent="0.2">
      <c r="A26" s="2" t="s">
        <v>23</v>
      </c>
      <c r="B26" s="2" t="s">
        <v>132</v>
      </c>
      <c r="C26" s="8" t="s">
        <v>110</v>
      </c>
    </row>
    <row r="27" spans="1:3" ht="24.95" customHeight="1" x14ac:dyDescent="0.2">
      <c r="A27" s="2" t="s">
        <v>24</v>
      </c>
      <c r="B27" s="2"/>
      <c r="C27" s="8" t="s">
        <v>110</v>
      </c>
    </row>
    <row r="28" spans="1:3" ht="24.95" customHeight="1" x14ac:dyDescent="0.2">
      <c r="A28" s="2" t="s">
        <v>25</v>
      </c>
      <c r="B28" s="2" t="s">
        <v>133</v>
      </c>
      <c r="C28" s="8" t="s">
        <v>110</v>
      </c>
    </row>
    <row r="29" spans="1:3" ht="24.95" customHeight="1" x14ac:dyDescent="0.2">
      <c r="A29" s="2" t="s">
        <v>26</v>
      </c>
      <c r="B29" s="2" t="s">
        <v>134</v>
      </c>
      <c r="C29" s="8" t="s">
        <v>122</v>
      </c>
    </row>
    <row r="30" spans="1:3" ht="24.95" customHeight="1" x14ac:dyDescent="0.2">
      <c r="A30" s="2" t="s">
        <v>27</v>
      </c>
      <c r="B30" s="2"/>
      <c r="C30" s="8" t="s">
        <v>110</v>
      </c>
    </row>
    <row r="31" spans="1:3" ht="24.95" customHeight="1" x14ac:dyDescent="0.2">
      <c r="A31" s="2" t="s">
        <v>135</v>
      </c>
      <c r="B31" s="2" t="s">
        <v>136</v>
      </c>
      <c r="C31" s="8" t="s">
        <v>110</v>
      </c>
    </row>
    <row r="32" spans="1:3" ht="24.95" customHeight="1" x14ac:dyDescent="0.2">
      <c r="A32" s="2" t="s">
        <v>137</v>
      </c>
      <c r="B32" s="2" t="s">
        <v>138</v>
      </c>
      <c r="C32" s="8" t="s">
        <v>110</v>
      </c>
    </row>
    <row r="33" spans="1:3" ht="24.95" customHeight="1" x14ac:dyDescent="0.2">
      <c r="A33" s="2" t="s">
        <v>139</v>
      </c>
      <c r="B33" s="2" t="s">
        <v>140</v>
      </c>
      <c r="C33" s="8" t="s">
        <v>122</v>
      </c>
    </row>
  </sheetData>
  <phoneticPr fontId="2" type="noConversion"/>
  <pageMargins left="0.75" right="0.75" top="1" bottom="1" header="0.5" footer="0.5"/>
  <pageSetup scale="81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166"/>
  <sheetViews>
    <sheetView zoomScaleNormal="100" workbookViewId="0">
      <pane ySplit="3" topLeftCell="A34" activePane="bottomLeft" state="frozen"/>
      <selection activeCell="D27" sqref="D27"/>
      <selection pane="bottomLeft" sqref="A1:A1048576"/>
    </sheetView>
  </sheetViews>
  <sheetFormatPr defaultRowHeight="12.75" x14ac:dyDescent="0.2"/>
  <cols>
    <col min="1" max="1" width="34.5703125" bestFit="1" customWidth="1"/>
    <col min="2" max="6" width="17.85546875" style="3" customWidth="1"/>
    <col min="7" max="7" width="15" customWidth="1"/>
  </cols>
  <sheetData>
    <row r="1" spans="1:8" ht="20.100000000000001" customHeight="1" thickTop="1" x14ac:dyDescent="0.2">
      <c r="A1" s="83"/>
      <c r="B1" s="84"/>
      <c r="C1" s="84"/>
      <c r="D1" s="84"/>
      <c r="E1" s="84"/>
      <c r="F1" s="84"/>
      <c r="G1" s="179" t="s">
        <v>271</v>
      </c>
      <c r="H1" s="180"/>
    </row>
    <row r="2" spans="1:8" ht="20.100000000000001" customHeight="1" thickBot="1" x14ac:dyDescent="0.25">
      <c r="A2" s="52" t="s">
        <v>102</v>
      </c>
      <c r="B2" s="52" t="s">
        <v>104</v>
      </c>
      <c r="C2" s="52" t="s">
        <v>145</v>
      </c>
      <c r="D2" s="52" t="s">
        <v>103</v>
      </c>
      <c r="E2" s="53" t="s">
        <v>144</v>
      </c>
      <c r="F2" s="98" t="s">
        <v>188</v>
      </c>
      <c r="G2" s="99">
        <f>SUM(G4:G157)</f>
        <v>60720</v>
      </c>
      <c r="H2" s="100"/>
    </row>
    <row r="3" spans="1:8" ht="20.100000000000001" customHeight="1" thickTop="1" thickBot="1" x14ac:dyDescent="0.25">
      <c r="A3" s="54" t="s">
        <v>219</v>
      </c>
      <c r="B3" s="54"/>
      <c r="C3" s="85">
        <f>SUM(C4:C157)</f>
        <v>133281</v>
      </c>
      <c r="D3" s="86">
        <f>C3/5280</f>
        <v>25.242613636363636</v>
      </c>
      <c r="E3" s="87"/>
      <c r="F3" s="87"/>
      <c r="G3" s="101">
        <f>G2/5280</f>
        <v>11.5</v>
      </c>
      <c r="H3" s="102">
        <f>G3/D3</f>
        <v>0.4555788146847638</v>
      </c>
    </row>
    <row r="4" spans="1:8" ht="20.100000000000001" customHeight="1" thickTop="1" x14ac:dyDescent="0.2">
      <c r="A4" s="39" t="s">
        <v>58</v>
      </c>
      <c r="B4" s="40" t="s">
        <v>147</v>
      </c>
      <c r="C4" s="40">
        <v>1908</v>
      </c>
      <c r="D4" s="40"/>
      <c r="E4" s="40"/>
      <c r="F4" s="40" t="s">
        <v>147</v>
      </c>
    </row>
    <row r="5" spans="1:8" ht="20.100000000000001" customHeight="1" x14ac:dyDescent="0.2">
      <c r="A5" s="39" t="s">
        <v>259</v>
      </c>
      <c r="B5" s="40" t="s">
        <v>147</v>
      </c>
      <c r="C5" s="40">
        <v>605</v>
      </c>
      <c r="D5" s="40"/>
      <c r="E5" s="40"/>
      <c r="F5" s="40" t="s">
        <v>147</v>
      </c>
    </row>
    <row r="6" spans="1:8" ht="20.100000000000001" customHeight="1" x14ac:dyDescent="0.2">
      <c r="A6" s="39" t="s">
        <v>193</v>
      </c>
      <c r="B6" s="40" t="s">
        <v>147</v>
      </c>
      <c r="C6" s="40">
        <v>920</v>
      </c>
      <c r="D6" s="40"/>
      <c r="E6" s="40"/>
      <c r="F6" s="40" t="s">
        <v>147</v>
      </c>
    </row>
    <row r="7" spans="1:8" ht="20.100000000000001" customHeight="1" x14ac:dyDescent="0.2">
      <c r="A7" s="37" t="s">
        <v>194</v>
      </c>
      <c r="B7" s="38" t="s">
        <v>147</v>
      </c>
      <c r="C7" s="38">
        <v>351</v>
      </c>
      <c r="D7" s="38"/>
      <c r="E7" s="38"/>
      <c r="F7" s="38" t="s">
        <v>147</v>
      </c>
    </row>
    <row r="8" spans="1:8" ht="20.100000000000001" customHeight="1" x14ac:dyDescent="0.2">
      <c r="A8" s="39" t="s">
        <v>148</v>
      </c>
      <c r="B8" s="92" t="s">
        <v>147</v>
      </c>
      <c r="C8" s="40">
        <v>339</v>
      </c>
      <c r="D8" s="40"/>
      <c r="E8" s="40"/>
      <c r="F8" s="40" t="s">
        <v>235</v>
      </c>
    </row>
    <row r="9" spans="1:8" ht="20.100000000000001" customHeight="1" x14ac:dyDescent="0.2">
      <c r="A9" s="39" t="s">
        <v>253</v>
      </c>
      <c r="B9" s="40">
        <v>5</v>
      </c>
      <c r="C9" s="40">
        <v>438</v>
      </c>
      <c r="D9" s="40"/>
      <c r="E9" s="40">
        <v>2017</v>
      </c>
      <c r="F9" s="40" t="s">
        <v>195</v>
      </c>
    </row>
    <row r="10" spans="1:8" ht="20.100000000000001" customHeight="1" x14ac:dyDescent="0.2">
      <c r="A10" s="94" t="s">
        <v>151</v>
      </c>
      <c r="B10" s="95">
        <v>5</v>
      </c>
      <c r="C10" s="95">
        <v>1396</v>
      </c>
      <c r="D10" s="95"/>
      <c r="E10" s="95"/>
      <c r="F10" s="95" t="s">
        <v>189</v>
      </c>
    </row>
    <row r="11" spans="1:8" ht="20.100000000000001" customHeight="1" x14ac:dyDescent="0.2">
      <c r="A11" s="39" t="s">
        <v>87</v>
      </c>
      <c r="B11" s="40">
        <v>5</v>
      </c>
      <c r="C11" s="40">
        <v>491</v>
      </c>
      <c r="D11" s="40"/>
      <c r="E11" s="40">
        <v>2019</v>
      </c>
      <c r="F11" s="40" t="s">
        <v>195</v>
      </c>
    </row>
    <row r="12" spans="1:8" ht="20.100000000000001" customHeight="1" x14ac:dyDescent="0.2">
      <c r="A12" s="37" t="s">
        <v>50</v>
      </c>
      <c r="B12" s="38">
        <v>4</v>
      </c>
      <c r="C12" s="38">
        <v>1156</v>
      </c>
      <c r="D12" s="38"/>
      <c r="E12" s="38">
        <v>2019</v>
      </c>
      <c r="F12" s="38" t="s">
        <v>195</v>
      </c>
    </row>
    <row r="13" spans="1:8" ht="20.100000000000001" customHeight="1" x14ac:dyDescent="0.2">
      <c r="A13" s="37" t="s">
        <v>59</v>
      </c>
      <c r="B13" s="41">
        <v>4</v>
      </c>
      <c r="C13" s="38">
        <v>2885</v>
      </c>
      <c r="D13" s="38"/>
      <c r="E13" s="38">
        <v>2017</v>
      </c>
      <c r="F13" s="38" t="s">
        <v>195</v>
      </c>
    </row>
    <row r="14" spans="1:8" ht="20.100000000000001" customHeight="1" x14ac:dyDescent="0.2">
      <c r="A14" s="39" t="s">
        <v>67</v>
      </c>
      <c r="B14" s="71">
        <v>4</v>
      </c>
      <c r="C14" s="40">
        <v>3915</v>
      </c>
      <c r="D14" s="40"/>
      <c r="E14" s="142" t="s">
        <v>274</v>
      </c>
      <c r="F14" s="40" t="s">
        <v>195</v>
      </c>
    </row>
    <row r="15" spans="1:8" ht="20.100000000000001" customHeight="1" x14ac:dyDescent="0.2">
      <c r="A15" s="94" t="s">
        <v>84</v>
      </c>
      <c r="B15" s="95">
        <v>4</v>
      </c>
      <c r="C15" s="95">
        <v>843</v>
      </c>
      <c r="D15" s="95"/>
      <c r="E15" s="95"/>
      <c r="F15" s="95" t="s">
        <v>189</v>
      </c>
    </row>
    <row r="16" spans="1:8" ht="20.100000000000001" customHeight="1" x14ac:dyDescent="0.2">
      <c r="A16" s="39" t="s">
        <v>89</v>
      </c>
      <c r="B16" s="71">
        <v>4</v>
      </c>
      <c r="C16" s="40">
        <v>244</v>
      </c>
      <c r="D16" s="40"/>
      <c r="E16" s="40">
        <v>2017</v>
      </c>
      <c r="F16" s="40" t="s">
        <v>195</v>
      </c>
    </row>
    <row r="17" spans="1:7" ht="20.100000000000001" customHeight="1" x14ac:dyDescent="0.2">
      <c r="A17" s="39" t="s">
        <v>90</v>
      </c>
      <c r="B17" s="40">
        <v>4</v>
      </c>
      <c r="C17" s="40">
        <v>783</v>
      </c>
      <c r="D17" s="40"/>
      <c r="E17" s="40">
        <v>2018</v>
      </c>
      <c r="F17" s="40" t="s">
        <v>195</v>
      </c>
    </row>
    <row r="18" spans="1:7" ht="20.100000000000001" customHeight="1" x14ac:dyDescent="0.2">
      <c r="A18" s="39" t="s">
        <v>92</v>
      </c>
      <c r="B18" s="40">
        <v>4</v>
      </c>
      <c r="C18" s="40">
        <v>412</v>
      </c>
      <c r="D18" s="40"/>
      <c r="E18" s="40">
        <v>2019</v>
      </c>
      <c r="F18" s="40" t="s">
        <v>195</v>
      </c>
    </row>
    <row r="19" spans="1:7" ht="20.100000000000001" customHeight="1" x14ac:dyDescent="0.2">
      <c r="A19" s="39" t="s">
        <v>159</v>
      </c>
      <c r="B19" s="40">
        <v>4</v>
      </c>
      <c r="C19" s="40">
        <v>953</v>
      </c>
      <c r="D19" s="40"/>
      <c r="E19" s="40"/>
      <c r="F19" s="40" t="s">
        <v>195</v>
      </c>
    </row>
    <row r="20" spans="1:7" ht="20.100000000000001" customHeight="1" x14ac:dyDescent="0.2">
      <c r="A20" s="39" t="s">
        <v>233</v>
      </c>
      <c r="B20" s="40">
        <v>3</v>
      </c>
      <c r="C20" s="40">
        <v>2275</v>
      </c>
      <c r="D20" s="40"/>
      <c r="E20" s="40"/>
      <c r="F20" s="40" t="s">
        <v>195</v>
      </c>
      <c r="G20" s="36"/>
    </row>
    <row r="21" spans="1:7" ht="20.100000000000001" customHeight="1" x14ac:dyDescent="0.2">
      <c r="A21" s="37" t="s">
        <v>224</v>
      </c>
      <c r="B21" s="38">
        <v>3</v>
      </c>
      <c r="C21" s="38">
        <v>310</v>
      </c>
      <c r="D21" s="38"/>
      <c r="E21" s="38">
        <v>2017</v>
      </c>
      <c r="F21" s="38" t="s">
        <v>195</v>
      </c>
      <c r="G21" s="36"/>
    </row>
    <row r="22" spans="1:7" ht="20.100000000000001" customHeight="1" x14ac:dyDescent="0.2">
      <c r="A22" s="37" t="s">
        <v>45</v>
      </c>
      <c r="B22" s="38">
        <v>3</v>
      </c>
      <c r="C22" s="38">
        <v>379</v>
      </c>
      <c r="D22" s="38"/>
      <c r="E22" s="38"/>
      <c r="F22" s="38" t="s">
        <v>195</v>
      </c>
      <c r="G22" s="36"/>
    </row>
    <row r="23" spans="1:7" ht="20.100000000000001" customHeight="1" x14ac:dyDescent="0.2">
      <c r="A23" s="94" t="s">
        <v>191</v>
      </c>
      <c r="B23" s="95">
        <v>3</v>
      </c>
      <c r="C23" s="95">
        <v>1220</v>
      </c>
      <c r="D23" s="95"/>
      <c r="E23" s="95"/>
      <c r="F23" s="95" t="s">
        <v>189</v>
      </c>
      <c r="G23" s="36"/>
    </row>
    <row r="24" spans="1:7" ht="20.100000000000001" customHeight="1" x14ac:dyDescent="0.2">
      <c r="A24" s="37" t="s">
        <v>60</v>
      </c>
      <c r="B24" s="38">
        <v>3</v>
      </c>
      <c r="C24" s="38">
        <v>761</v>
      </c>
      <c r="D24" s="38"/>
      <c r="E24" s="38"/>
      <c r="F24" s="38" t="s">
        <v>195</v>
      </c>
      <c r="G24" s="36"/>
    </row>
    <row r="25" spans="1:7" ht="20.100000000000001" customHeight="1" x14ac:dyDescent="0.2">
      <c r="A25" s="37" t="s">
        <v>153</v>
      </c>
      <c r="B25" s="38">
        <v>3</v>
      </c>
      <c r="C25" s="38">
        <v>282</v>
      </c>
      <c r="D25" s="38"/>
      <c r="E25" s="38">
        <v>2018</v>
      </c>
      <c r="F25" s="38" t="s">
        <v>195</v>
      </c>
      <c r="G25" s="36"/>
    </row>
    <row r="26" spans="1:7" ht="20.100000000000001" customHeight="1" x14ac:dyDescent="0.2">
      <c r="A26" s="37" t="s">
        <v>61</v>
      </c>
      <c r="B26" s="38">
        <v>3</v>
      </c>
      <c r="C26" s="38">
        <v>2976</v>
      </c>
      <c r="D26" s="38"/>
      <c r="E26" s="38"/>
      <c r="F26" s="40" t="s">
        <v>195</v>
      </c>
      <c r="G26" s="36"/>
    </row>
    <row r="27" spans="1:7" ht="20.100000000000001" customHeight="1" x14ac:dyDescent="0.2">
      <c r="A27" s="37" t="s">
        <v>65</v>
      </c>
      <c r="B27" s="38">
        <v>3</v>
      </c>
      <c r="C27" s="38">
        <v>4681</v>
      </c>
      <c r="D27" s="38"/>
      <c r="E27" s="38"/>
      <c r="F27" s="40" t="s">
        <v>195</v>
      </c>
      <c r="G27" s="36"/>
    </row>
    <row r="28" spans="1:7" ht="20.100000000000001" customHeight="1" x14ac:dyDescent="0.2">
      <c r="A28" s="37" t="s">
        <v>66</v>
      </c>
      <c r="B28" s="38">
        <v>3</v>
      </c>
      <c r="C28" s="38">
        <v>544</v>
      </c>
      <c r="D28" s="38"/>
      <c r="E28" s="38"/>
      <c r="F28" s="40" t="s">
        <v>195</v>
      </c>
      <c r="G28" s="36"/>
    </row>
    <row r="29" spans="1:7" ht="20.100000000000001" customHeight="1" x14ac:dyDescent="0.2">
      <c r="A29" s="37" t="s">
        <v>161</v>
      </c>
      <c r="B29" s="38">
        <v>3</v>
      </c>
      <c r="C29" s="38">
        <v>542</v>
      </c>
      <c r="D29" s="38"/>
      <c r="E29" s="38"/>
      <c r="F29" s="40" t="s">
        <v>195</v>
      </c>
      <c r="G29" s="36"/>
    </row>
    <row r="30" spans="1:7" ht="20.100000000000001" customHeight="1" x14ac:dyDescent="0.2">
      <c r="A30" s="165" t="s">
        <v>276</v>
      </c>
      <c r="B30" s="40">
        <v>3</v>
      </c>
      <c r="C30" s="40">
        <v>1050</v>
      </c>
      <c r="D30" s="40"/>
      <c r="E30" s="40"/>
      <c r="F30" s="40" t="s">
        <v>195</v>
      </c>
    </row>
    <row r="31" spans="1:7" ht="20.100000000000001" customHeight="1" x14ac:dyDescent="0.2">
      <c r="A31" s="148" t="s">
        <v>277</v>
      </c>
      <c r="B31" s="38">
        <v>3</v>
      </c>
      <c r="C31" s="38">
        <v>479</v>
      </c>
      <c r="D31" s="38"/>
      <c r="E31" s="38"/>
      <c r="F31" s="38" t="s">
        <v>195</v>
      </c>
    </row>
    <row r="32" spans="1:7" ht="20.100000000000001" customHeight="1" x14ac:dyDescent="0.2">
      <c r="A32" s="37" t="s">
        <v>75</v>
      </c>
      <c r="B32" s="38">
        <v>3</v>
      </c>
      <c r="C32" s="38">
        <v>2373</v>
      </c>
      <c r="D32" s="38"/>
      <c r="E32" s="38"/>
      <c r="F32" s="38" t="s">
        <v>195</v>
      </c>
    </row>
    <row r="33" spans="1:7" ht="20.100000000000001" customHeight="1" x14ac:dyDescent="0.2">
      <c r="A33" s="37" t="s">
        <v>162</v>
      </c>
      <c r="B33" s="38">
        <v>3</v>
      </c>
      <c r="C33" s="38">
        <v>4886</v>
      </c>
      <c r="D33" s="38"/>
      <c r="E33" s="38"/>
      <c r="F33" s="38" t="s">
        <v>195</v>
      </c>
    </row>
    <row r="34" spans="1:7" ht="20.100000000000001" customHeight="1" x14ac:dyDescent="0.2">
      <c r="A34" s="37" t="s">
        <v>86</v>
      </c>
      <c r="B34" s="38">
        <v>3</v>
      </c>
      <c r="C34" s="38">
        <v>367</v>
      </c>
      <c r="D34" s="38"/>
      <c r="E34" s="38"/>
      <c r="F34" s="38" t="s">
        <v>195</v>
      </c>
    </row>
    <row r="35" spans="1:7" ht="20.100000000000001" customHeight="1" x14ac:dyDescent="0.2">
      <c r="A35" s="39" t="s">
        <v>218</v>
      </c>
      <c r="B35" s="40">
        <v>3</v>
      </c>
      <c r="C35" s="40">
        <v>1200</v>
      </c>
      <c r="D35" s="40"/>
      <c r="E35" s="40"/>
      <c r="F35" s="38" t="s">
        <v>195</v>
      </c>
    </row>
    <row r="36" spans="1:7" ht="20.100000000000001" customHeight="1" x14ac:dyDescent="0.2">
      <c r="A36" s="37" t="s">
        <v>94</v>
      </c>
      <c r="B36" s="38">
        <v>3</v>
      </c>
      <c r="C36" s="38">
        <v>1109</v>
      </c>
      <c r="D36" s="38"/>
      <c r="E36" s="38"/>
      <c r="F36" s="38" t="s">
        <v>195</v>
      </c>
    </row>
    <row r="37" spans="1:7" ht="20.100000000000001" customHeight="1" x14ac:dyDescent="0.2">
      <c r="A37" s="37" t="s">
        <v>95</v>
      </c>
      <c r="B37" s="38">
        <v>3</v>
      </c>
      <c r="C37" s="38">
        <v>136</v>
      </c>
      <c r="D37" s="38"/>
      <c r="E37" s="38"/>
      <c r="F37" s="38" t="s">
        <v>195</v>
      </c>
    </row>
    <row r="38" spans="1:7" s="36" customFormat="1" ht="20.100000000000001" customHeight="1" x14ac:dyDescent="0.2">
      <c r="A38" s="37" t="s">
        <v>96</v>
      </c>
      <c r="B38" s="38">
        <v>3</v>
      </c>
      <c r="C38" s="38">
        <v>1129</v>
      </c>
      <c r="D38" s="38"/>
      <c r="E38" s="38">
        <v>2018</v>
      </c>
      <c r="F38" s="38" t="s">
        <v>195</v>
      </c>
      <c r="G38"/>
    </row>
    <row r="39" spans="1:7" ht="20.100000000000001" customHeight="1" x14ac:dyDescent="0.2">
      <c r="A39" s="37" t="s">
        <v>100</v>
      </c>
      <c r="B39" s="38">
        <v>3</v>
      </c>
      <c r="C39" s="38">
        <v>749</v>
      </c>
      <c r="D39" s="38"/>
      <c r="E39" s="38">
        <v>2018</v>
      </c>
      <c r="F39" s="38" t="s">
        <v>195</v>
      </c>
      <c r="G39" s="36"/>
    </row>
    <row r="40" spans="1:7" ht="20.100000000000001" customHeight="1" x14ac:dyDescent="0.2">
      <c r="A40" s="37" t="s">
        <v>101</v>
      </c>
      <c r="B40" s="38">
        <v>2</v>
      </c>
      <c r="C40" s="38">
        <v>650</v>
      </c>
      <c r="D40" s="38"/>
      <c r="E40" s="38"/>
      <c r="F40" s="38" t="s">
        <v>195</v>
      </c>
    </row>
    <row r="41" spans="1:7" ht="20.100000000000001" customHeight="1" x14ac:dyDescent="0.2">
      <c r="A41" s="37" t="s">
        <v>31</v>
      </c>
      <c r="B41" s="38">
        <v>2</v>
      </c>
      <c r="C41" s="38">
        <v>1482</v>
      </c>
      <c r="D41" s="38"/>
      <c r="E41" s="38"/>
      <c r="F41" s="38" t="s">
        <v>195</v>
      </c>
    </row>
    <row r="42" spans="1:7" ht="20.100000000000001" customHeight="1" x14ac:dyDescent="0.2">
      <c r="A42" s="37" t="s">
        <v>33</v>
      </c>
      <c r="B42" s="38">
        <v>2</v>
      </c>
      <c r="C42" s="38">
        <v>365</v>
      </c>
      <c r="D42" s="38"/>
      <c r="E42" s="38"/>
      <c r="F42" s="38" t="s">
        <v>195</v>
      </c>
    </row>
    <row r="43" spans="1:7" ht="20.100000000000001" customHeight="1" x14ac:dyDescent="0.2">
      <c r="A43" s="37" t="s">
        <v>192</v>
      </c>
      <c r="B43" s="38">
        <v>2</v>
      </c>
      <c r="C43" s="38">
        <v>204</v>
      </c>
      <c r="D43" s="38"/>
      <c r="E43" s="38"/>
      <c r="F43" s="38" t="s">
        <v>195</v>
      </c>
    </row>
    <row r="44" spans="1:7" ht="20.100000000000001" customHeight="1" x14ac:dyDescent="0.2">
      <c r="A44" s="37" t="s">
        <v>42</v>
      </c>
      <c r="B44" s="38">
        <v>2</v>
      </c>
      <c r="C44" s="38">
        <v>583</v>
      </c>
      <c r="D44" s="38"/>
      <c r="E44" s="38"/>
      <c r="F44" s="38" t="s">
        <v>195</v>
      </c>
    </row>
    <row r="45" spans="1:7" ht="20.100000000000001" customHeight="1" x14ac:dyDescent="0.2">
      <c r="A45" s="37" t="s">
        <v>44</v>
      </c>
      <c r="B45" s="38">
        <v>2</v>
      </c>
      <c r="C45" s="38">
        <v>380</v>
      </c>
      <c r="D45" s="38"/>
      <c r="E45" s="38"/>
      <c r="F45" s="38" t="s">
        <v>195</v>
      </c>
    </row>
    <row r="46" spans="1:7" ht="20.100000000000001" customHeight="1" x14ac:dyDescent="0.2">
      <c r="A46" s="37" t="s">
        <v>46</v>
      </c>
      <c r="B46" s="38">
        <v>2</v>
      </c>
      <c r="C46" s="38">
        <v>165</v>
      </c>
      <c r="D46" s="38"/>
      <c r="E46" s="38"/>
      <c r="F46" s="38" t="s">
        <v>195</v>
      </c>
    </row>
    <row r="47" spans="1:7" ht="20.100000000000001" customHeight="1" x14ac:dyDescent="0.2">
      <c r="A47" s="37" t="s">
        <v>47</v>
      </c>
      <c r="B47" s="38">
        <v>2</v>
      </c>
      <c r="C47" s="38">
        <v>767</v>
      </c>
      <c r="D47" s="38"/>
      <c r="E47" s="38"/>
      <c r="F47" s="38" t="s">
        <v>195</v>
      </c>
    </row>
    <row r="48" spans="1:7" ht="20.100000000000001" customHeight="1" x14ac:dyDescent="0.2">
      <c r="A48" s="37" t="s">
        <v>48</v>
      </c>
      <c r="B48" s="38">
        <v>4</v>
      </c>
      <c r="C48" s="38">
        <v>1440</v>
      </c>
      <c r="D48" s="38"/>
      <c r="E48" s="38"/>
      <c r="F48" s="38" t="s">
        <v>195</v>
      </c>
    </row>
    <row r="49" spans="1:6" ht="20.100000000000001" customHeight="1" x14ac:dyDescent="0.2">
      <c r="A49" s="37" t="s">
        <v>267</v>
      </c>
      <c r="B49" s="38">
        <v>2</v>
      </c>
      <c r="C49" s="38">
        <v>600</v>
      </c>
      <c r="D49" s="38"/>
      <c r="E49" s="38"/>
      <c r="F49" s="38" t="s">
        <v>195</v>
      </c>
    </row>
    <row r="50" spans="1:6" ht="20.100000000000001" customHeight="1" x14ac:dyDescent="0.2">
      <c r="A50" s="37" t="s">
        <v>54</v>
      </c>
      <c r="B50" s="38">
        <v>2</v>
      </c>
      <c r="C50" s="38">
        <v>1378</v>
      </c>
      <c r="D50" s="38"/>
      <c r="E50" s="38"/>
      <c r="F50" s="38" t="s">
        <v>195</v>
      </c>
    </row>
    <row r="51" spans="1:6" ht="20.100000000000001" customHeight="1" x14ac:dyDescent="0.2">
      <c r="A51" s="37" t="s">
        <v>149</v>
      </c>
      <c r="B51" s="38">
        <v>2</v>
      </c>
      <c r="C51" s="38">
        <v>2237</v>
      </c>
      <c r="D51" s="38"/>
      <c r="E51" s="38"/>
      <c r="F51" s="38" t="s">
        <v>195</v>
      </c>
    </row>
    <row r="52" spans="1:6" s="36" customFormat="1" ht="20.100000000000001" customHeight="1" x14ac:dyDescent="0.2">
      <c r="A52" s="37" t="s">
        <v>57</v>
      </c>
      <c r="B52" s="38">
        <v>2</v>
      </c>
      <c r="C52" s="38">
        <v>758</v>
      </c>
      <c r="D52" s="38"/>
      <c r="E52" s="38"/>
      <c r="F52" s="38" t="s">
        <v>195</v>
      </c>
    </row>
    <row r="53" spans="1:6" s="36" customFormat="1" ht="20.100000000000001" customHeight="1" x14ac:dyDescent="0.2">
      <c r="A53" s="37" t="s">
        <v>163</v>
      </c>
      <c r="B53" s="38">
        <v>2</v>
      </c>
      <c r="C53" s="38">
        <v>227</v>
      </c>
      <c r="D53" s="38"/>
      <c r="E53" s="38"/>
      <c r="F53" s="38" t="s">
        <v>195</v>
      </c>
    </row>
    <row r="54" spans="1:6" s="36" customFormat="1" ht="20.100000000000001" customHeight="1" x14ac:dyDescent="0.2">
      <c r="A54" s="37" t="s">
        <v>179</v>
      </c>
      <c r="B54" s="38">
        <v>2</v>
      </c>
      <c r="C54" s="38">
        <v>665</v>
      </c>
      <c r="D54" s="38"/>
      <c r="E54" s="38"/>
      <c r="F54" s="38" t="s">
        <v>195</v>
      </c>
    </row>
    <row r="55" spans="1:6" s="36" customFormat="1" ht="20.100000000000001" customHeight="1" x14ac:dyDescent="0.2">
      <c r="A55" s="39" t="s">
        <v>180</v>
      </c>
      <c r="B55" s="40">
        <v>2</v>
      </c>
      <c r="C55" s="40">
        <v>226</v>
      </c>
      <c r="D55" s="40"/>
      <c r="E55" s="40"/>
      <c r="F55" s="38" t="s">
        <v>195</v>
      </c>
    </row>
    <row r="56" spans="1:6" ht="20.100000000000001" customHeight="1" x14ac:dyDescent="0.2">
      <c r="A56" s="94" t="s">
        <v>181</v>
      </c>
      <c r="B56" s="95">
        <v>2</v>
      </c>
      <c r="C56" s="95">
        <v>6206</v>
      </c>
      <c r="D56" s="95"/>
      <c r="E56" s="95"/>
      <c r="F56" s="95" t="s">
        <v>189</v>
      </c>
    </row>
    <row r="57" spans="1:6" ht="20.100000000000001" customHeight="1" x14ac:dyDescent="0.2">
      <c r="A57" s="166" t="s">
        <v>278</v>
      </c>
      <c r="B57" s="95">
        <v>2</v>
      </c>
      <c r="C57" s="95">
        <v>335</v>
      </c>
      <c r="D57" s="95"/>
      <c r="E57" s="95"/>
      <c r="F57" s="95" t="s">
        <v>189</v>
      </c>
    </row>
    <row r="58" spans="1:6" ht="20.100000000000001" customHeight="1" x14ac:dyDescent="0.2">
      <c r="A58" s="37" t="s">
        <v>73</v>
      </c>
      <c r="B58" s="38">
        <v>2</v>
      </c>
      <c r="C58" s="38">
        <v>359</v>
      </c>
      <c r="D58" s="38"/>
      <c r="E58" s="38"/>
      <c r="F58" s="38" t="s">
        <v>195</v>
      </c>
    </row>
    <row r="59" spans="1:6" ht="20.100000000000001" customHeight="1" x14ac:dyDescent="0.2">
      <c r="A59" s="37" t="s">
        <v>74</v>
      </c>
      <c r="B59" s="38">
        <v>2</v>
      </c>
      <c r="C59" s="38">
        <v>839</v>
      </c>
      <c r="D59" s="38"/>
      <c r="E59" s="38"/>
      <c r="F59" s="38" t="s">
        <v>195</v>
      </c>
    </row>
    <row r="60" spans="1:6" ht="20.100000000000001" customHeight="1" x14ac:dyDescent="0.2">
      <c r="A60" s="37" t="s">
        <v>76</v>
      </c>
      <c r="B60" s="38">
        <v>2</v>
      </c>
      <c r="C60" s="38">
        <v>550</v>
      </c>
      <c r="D60" s="38"/>
      <c r="E60" s="38"/>
      <c r="F60" s="38" t="s">
        <v>195</v>
      </c>
    </row>
    <row r="61" spans="1:6" ht="20.100000000000001" customHeight="1" x14ac:dyDescent="0.2">
      <c r="A61" s="37" t="s">
        <v>79</v>
      </c>
      <c r="B61" s="38">
        <v>2</v>
      </c>
      <c r="C61" s="38">
        <v>775</v>
      </c>
      <c r="D61" s="38"/>
      <c r="E61" s="38"/>
      <c r="F61" s="38" t="s">
        <v>195</v>
      </c>
    </row>
    <row r="62" spans="1:6" ht="20.100000000000001" customHeight="1" x14ac:dyDescent="0.2">
      <c r="A62" s="37" t="s">
        <v>80</v>
      </c>
      <c r="B62" s="38">
        <v>2</v>
      </c>
      <c r="C62" s="38">
        <v>1058</v>
      </c>
      <c r="D62" s="38"/>
      <c r="E62" s="38"/>
      <c r="F62" s="38" t="s">
        <v>195</v>
      </c>
    </row>
    <row r="63" spans="1:6" ht="20.100000000000001" customHeight="1" x14ac:dyDescent="0.2">
      <c r="A63" s="37" t="s">
        <v>82</v>
      </c>
      <c r="B63" s="38">
        <v>2</v>
      </c>
      <c r="C63" s="38">
        <v>1283</v>
      </c>
      <c r="D63" s="38"/>
      <c r="E63" s="38"/>
      <c r="F63" s="38" t="s">
        <v>195</v>
      </c>
    </row>
    <row r="64" spans="1:6" ht="20.100000000000001" customHeight="1" x14ac:dyDescent="0.2">
      <c r="A64" s="37" t="s">
        <v>164</v>
      </c>
      <c r="B64" s="38">
        <v>2</v>
      </c>
      <c r="C64" s="38">
        <v>1197</v>
      </c>
      <c r="D64" s="38"/>
      <c r="E64" s="38"/>
      <c r="F64" s="38" t="s">
        <v>195</v>
      </c>
    </row>
    <row r="65" spans="1:7" ht="20.100000000000001" customHeight="1" x14ac:dyDescent="0.2">
      <c r="A65" s="37" t="s">
        <v>83</v>
      </c>
      <c r="B65" s="38">
        <v>2</v>
      </c>
      <c r="C65" s="38">
        <v>523</v>
      </c>
      <c r="D65" s="38"/>
      <c r="E65" s="38"/>
      <c r="F65" s="38" t="s">
        <v>195</v>
      </c>
    </row>
    <row r="66" spans="1:7" ht="20.100000000000001" customHeight="1" x14ac:dyDescent="0.2">
      <c r="A66" s="37" t="s">
        <v>173</v>
      </c>
      <c r="B66" s="38">
        <v>2</v>
      </c>
      <c r="C66" s="38"/>
      <c r="D66" s="38"/>
      <c r="E66" s="38"/>
      <c r="F66" s="38" t="s">
        <v>195</v>
      </c>
    </row>
    <row r="67" spans="1:7" ht="20.100000000000001" customHeight="1" x14ac:dyDescent="0.2">
      <c r="A67" s="148" t="s">
        <v>275</v>
      </c>
      <c r="B67" s="38">
        <v>2</v>
      </c>
      <c r="C67" s="38">
        <v>659</v>
      </c>
      <c r="D67" s="38"/>
      <c r="E67" s="38"/>
      <c r="F67" s="40" t="s">
        <v>195</v>
      </c>
    </row>
    <row r="68" spans="1:7" ht="20.100000000000001" customHeight="1" x14ac:dyDescent="0.2">
      <c r="A68" s="37" t="s">
        <v>165</v>
      </c>
      <c r="B68" s="38">
        <v>2</v>
      </c>
      <c r="C68" s="38">
        <v>251</v>
      </c>
      <c r="D68" s="38"/>
      <c r="E68" s="38"/>
      <c r="F68" s="38" t="s">
        <v>195</v>
      </c>
    </row>
    <row r="69" spans="1:7" ht="20.100000000000001" customHeight="1" x14ac:dyDescent="0.2">
      <c r="A69" s="37" t="s">
        <v>97</v>
      </c>
      <c r="B69" s="38">
        <v>2</v>
      </c>
      <c r="C69" s="38">
        <v>1312</v>
      </c>
      <c r="D69" s="38"/>
      <c r="E69" s="38"/>
      <c r="F69" s="38" t="s">
        <v>195</v>
      </c>
    </row>
    <row r="70" spans="1:7" ht="20.100000000000001" customHeight="1" thickBot="1" x14ac:dyDescent="0.25">
      <c r="A70" s="161" t="s">
        <v>160</v>
      </c>
      <c r="B70" s="162">
        <v>1</v>
      </c>
      <c r="C70" s="162">
        <v>3147</v>
      </c>
      <c r="D70" s="162" t="s">
        <v>272</v>
      </c>
      <c r="E70" s="162"/>
      <c r="F70" s="162" t="s">
        <v>195</v>
      </c>
      <c r="G70" s="141">
        <f>SUM(C70)</f>
        <v>3147</v>
      </c>
    </row>
    <row r="71" spans="1:7" ht="20.100000000000001" customHeight="1" thickTop="1" x14ac:dyDescent="0.2">
      <c r="A71" s="159" t="s">
        <v>72</v>
      </c>
      <c r="B71" s="160">
        <v>1</v>
      </c>
      <c r="C71" s="160">
        <v>1594</v>
      </c>
      <c r="D71" s="160" t="s">
        <v>273</v>
      </c>
      <c r="E71" s="160"/>
      <c r="F71" s="160" t="s">
        <v>195</v>
      </c>
      <c r="G71" s="154"/>
    </row>
    <row r="72" spans="1:7" ht="20.100000000000001" customHeight="1" x14ac:dyDescent="0.2">
      <c r="A72" s="96" t="s">
        <v>37</v>
      </c>
      <c r="B72" s="97">
        <v>1</v>
      </c>
      <c r="C72" s="97">
        <v>131</v>
      </c>
      <c r="D72" s="97">
        <v>2016</v>
      </c>
      <c r="E72" s="97"/>
      <c r="F72" s="97" t="s">
        <v>195</v>
      </c>
    </row>
    <row r="73" spans="1:7" ht="20.100000000000001" customHeight="1" x14ac:dyDescent="0.2">
      <c r="A73" s="96" t="s">
        <v>36</v>
      </c>
      <c r="B73" s="97">
        <v>1</v>
      </c>
      <c r="C73" s="97">
        <v>931</v>
      </c>
      <c r="D73" s="97">
        <v>2015</v>
      </c>
      <c r="E73" s="97"/>
      <c r="F73" s="97" t="s">
        <v>195</v>
      </c>
    </row>
    <row r="74" spans="1:7" ht="20.100000000000001" customHeight="1" x14ac:dyDescent="0.2">
      <c r="A74" s="96" t="s">
        <v>269</v>
      </c>
      <c r="B74" s="97">
        <v>1</v>
      </c>
      <c r="C74" s="97">
        <v>1350</v>
      </c>
      <c r="D74" s="97">
        <v>2015</v>
      </c>
      <c r="E74" s="97"/>
      <c r="F74" s="97" t="s">
        <v>189</v>
      </c>
    </row>
    <row r="75" spans="1:7" ht="20.100000000000001" customHeight="1" thickBot="1" x14ac:dyDescent="0.25">
      <c r="A75" s="105" t="s">
        <v>71</v>
      </c>
      <c r="B75" s="106">
        <v>1</v>
      </c>
      <c r="C75" s="106">
        <v>831</v>
      </c>
      <c r="D75" s="106">
        <v>2015</v>
      </c>
      <c r="E75" s="106"/>
      <c r="F75" s="106" t="s">
        <v>195</v>
      </c>
      <c r="G75" s="106">
        <f>SUM(C71:C75)</f>
        <v>4837</v>
      </c>
    </row>
    <row r="76" spans="1:7" ht="20.100000000000001" customHeight="1" thickTop="1" x14ac:dyDescent="0.2">
      <c r="A76" s="103" t="s">
        <v>266</v>
      </c>
      <c r="B76" s="104">
        <v>1</v>
      </c>
      <c r="C76" s="104">
        <v>650</v>
      </c>
      <c r="D76" s="104">
        <v>2014</v>
      </c>
      <c r="E76" s="104"/>
      <c r="F76" s="104" t="s">
        <v>195</v>
      </c>
    </row>
    <row r="77" spans="1:7" ht="20.100000000000001" customHeight="1" x14ac:dyDescent="0.2">
      <c r="A77" s="94" t="s">
        <v>268</v>
      </c>
      <c r="B77" s="95">
        <v>1</v>
      </c>
      <c r="C77" s="95">
        <v>875</v>
      </c>
      <c r="D77" s="95">
        <v>2014</v>
      </c>
      <c r="E77" s="95"/>
      <c r="F77" s="95" t="s">
        <v>189</v>
      </c>
    </row>
    <row r="78" spans="1:7" ht="20.100000000000001" customHeight="1" x14ac:dyDescent="0.2">
      <c r="A78" s="94" t="s">
        <v>215</v>
      </c>
      <c r="B78" s="95">
        <v>1</v>
      </c>
      <c r="C78" s="95">
        <v>1850</v>
      </c>
      <c r="D78" s="95">
        <v>2014</v>
      </c>
      <c r="E78" s="95"/>
      <c r="F78" s="95" t="s">
        <v>195</v>
      </c>
    </row>
    <row r="79" spans="1:7" ht="20.100000000000001" customHeight="1" thickBot="1" x14ac:dyDescent="0.25">
      <c r="A79" s="109" t="s">
        <v>270</v>
      </c>
      <c r="B79" s="110">
        <v>1</v>
      </c>
      <c r="C79" s="110">
        <v>1206</v>
      </c>
      <c r="D79" s="110">
        <v>2014</v>
      </c>
      <c r="E79" s="153"/>
      <c r="F79" s="110" t="s">
        <v>195</v>
      </c>
      <c r="G79" s="110">
        <f>SUM(C76:C79)</f>
        <v>4581</v>
      </c>
    </row>
    <row r="80" spans="1:7" ht="20.100000000000001" customHeight="1" thickTop="1" x14ac:dyDescent="0.2">
      <c r="A80" s="107" t="s">
        <v>40</v>
      </c>
      <c r="B80" s="108">
        <v>1</v>
      </c>
      <c r="C80" s="108">
        <v>458</v>
      </c>
      <c r="D80" s="108">
        <v>2013</v>
      </c>
      <c r="E80" s="108"/>
      <c r="F80" s="108" t="s">
        <v>195</v>
      </c>
    </row>
    <row r="81" spans="1:7" ht="20.100000000000001" customHeight="1" x14ac:dyDescent="0.2">
      <c r="A81" s="88" t="s">
        <v>143</v>
      </c>
      <c r="B81" s="89">
        <v>1</v>
      </c>
      <c r="C81" s="89">
        <v>1372</v>
      </c>
      <c r="D81" s="89">
        <v>2013</v>
      </c>
      <c r="E81" s="89"/>
      <c r="F81" s="89" t="s">
        <v>195</v>
      </c>
    </row>
    <row r="82" spans="1:7" ht="20.100000000000001" customHeight="1" x14ac:dyDescent="0.2">
      <c r="A82" s="88" t="s">
        <v>49</v>
      </c>
      <c r="B82" s="89">
        <v>1</v>
      </c>
      <c r="C82" s="89">
        <v>194</v>
      </c>
      <c r="D82" s="89">
        <v>2013</v>
      </c>
      <c r="E82" s="89"/>
      <c r="F82" s="89" t="s">
        <v>195</v>
      </c>
    </row>
    <row r="83" spans="1:7" ht="20.100000000000001" customHeight="1" x14ac:dyDescent="0.2">
      <c r="A83" s="88" t="s">
        <v>68</v>
      </c>
      <c r="B83" s="89">
        <v>1</v>
      </c>
      <c r="C83" s="89">
        <v>353</v>
      </c>
      <c r="D83" s="89">
        <v>2013</v>
      </c>
      <c r="E83" s="89"/>
      <c r="F83" s="89" t="s">
        <v>195</v>
      </c>
    </row>
    <row r="84" spans="1:7" ht="20.100000000000001" customHeight="1" thickBot="1" x14ac:dyDescent="0.25">
      <c r="A84" s="113" t="s">
        <v>152</v>
      </c>
      <c r="B84" s="114">
        <v>1</v>
      </c>
      <c r="C84" s="114">
        <v>307</v>
      </c>
      <c r="D84" s="114">
        <v>2013</v>
      </c>
      <c r="E84" s="114"/>
      <c r="F84" s="114" t="s">
        <v>195</v>
      </c>
      <c r="G84" s="114">
        <f>SUM(C80:C84)</f>
        <v>2684</v>
      </c>
    </row>
    <row r="85" spans="1:7" ht="20.100000000000001" customHeight="1" thickTop="1" x14ac:dyDescent="0.2">
      <c r="A85" s="111" t="s">
        <v>34</v>
      </c>
      <c r="B85" s="112">
        <v>1</v>
      </c>
      <c r="C85" s="112">
        <v>988</v>
      </c>
      <c r="D85" s="112">
        <v>2012</v>
      </c>
      <c r="E85" s="112"/>
      <c r="F85" s="112" t="s">
        <v>195</v>
      </c>
      <c r="G85" s="36"/>
    </row>
    <row r="86" spans="1:7" ht="20.100000000000001" customHeight="1" x14ac:dyDescent="0.2">
      <c r="A86" s="69" t="s">
        <v>52</v>
      </c>
      <c r="B86" s="70">
        <v>1</v>
      </c>
      <c r="C86" s="70">
        <v>246</v>
      </c>
      <c r="D86" s="70">
        <v>2012</v>
      </c>
      <c r="E86" s="70"/>
      <c r="F86" s="70" t="s">
        <v>195</v>
      </c>
      <c r="G86" s="36"/>
    </row>
    <row r="87" spans="1:7" ht="20.100000000000001" customHeight="1" x14ac:dyDescent="0.2">
      <c r="A87" s="69" t="s">
        <v>53</v>
      </c>
      <c r="B87" s="70">
        <v>1</v>
      </c>
      <c r="C87" s="70">
        <v>323</v>
      </c>
      <c r="D87" s="70">
        <v>2012</v>
      </c>
      <c r="E87" s="70"/>
      <c r="F87" s="70" t="s">
        <v>195</v>
      </c>
      <c r="G87" s="36"/>
    </row>
    <row r="88" spans="1:7" ht="20.100000000000001" customHeight="1" x14ac:dyDescent="0.2">
      <c r="A88" s="69" t="s">
        <v>63</v>
      </c>
      <c r="B88" s="70">
        <v>1</v>
      </c>
      <c r="C88" s="70">
        <v>549</v>
      </c>
      <c r="D88" s="70">
        <v>2012</v>
      </c>
      <c r="E88" s="70"/>
      <c r="F88" s="70" t="s">
        <v>195</v>
      </c>
      <c r="G88" s="36"/>
    </row>
    <row r="89" spans="1:7" ht="20.100000000000001" customHeight="1" x14ac:dyDescent="0.2">
      <c r="A89" s="69" t="s">
        <v>236</v>
      </c>
      <c r="B89" s="70">
        <v>1</v>
      </c>
      <c r="C89" s="70">
        <v>402</v>
      </c>
      <c r="D89" s="70">
        <v>2012</v>
      </c>
      <c r="E89" s="70"/>
      <c r="F89" s="70" t="s">
        <v>195</v>
      </c>
    </row>
    <row r="90" spans="1:7" ht="20.100000000000001" customHeight="1" x14ac:dyDescent="0.2">
      <c r="A90" s="69" t="s">
        <v>69</v>
      </c>
      <c r="B90" s="70">
        <v>1</v>
      </c>
      <c r="C90" s="70">
        <v>479</v>
      </c>
      <c r="D90" s="70">
        <v>2012</v>
      </c>
      <c r="E90" s="70"/>
      <c r="F90" s="70" t="s">
        <v>195</v>
      </c>
    </row>
    <row r="91" spans="1:7" ht="20.100000000000001" customHeight="1" x14ac:dyDescent="0.2">
      <c r="A91" s="69" t="s">
        <v>77</v>
      </c>
      <c r="B91" s="70">
        <v>1</v>
      </c>
      <c r="C91" s="70">
        <v>290</v>
      </c>
      <c r="D91" s="70">
        <v>2012</v>
      </c>
      <c r="E91" s="70"/>
      <c r="F91" s="70" t="s">
        <v>195</v>
      </c>
    </row>
    <row r="92" spans="1:7" ht="20.100000000000001" customHeight="1" thickBot="1" x14ac:dyDescent="0.25">
      <c r="A92" s="117" t="s">
        <v>78</v>
      </c>
      <c r="B92" s="118">
        <v>1</v>
      </c>
      <c r="C92" s="118">
        <v>595</v>
      </c>
      <c r="D92" s="118">
        <v>2012</v>
      </c>
      <c r="E92" s="118"/>
      <c r="F92" s="118" t="s">
        <v>195</v>
      </c>
      <c r="G92" s="118">
        <f>SUM(C85:C92)</f>
        <v>3872</v>
      </c>
    </row>
    <row r="93" spans="1:7" ht="20.100000000000001" customHeight="1" thickTop="1" x14ac:dyDescent="0.2">
      <c r="A93" s="115" t="s">
        <v>232</v>
      </c>
      <c r="B93" s="116">
        <v>1</v>
      </c>
      <c r="C93" s="116">
        <v>989</v>
      </c>
      <c r="D93" s="116">
        <v>2011</v>
      </c>
      <c r="E93" s="116"/>
      <c r="F93" s="116" t="s">
        <v>189</v>
      </c>
    </row>
    <row r="94" spans="1:7" ht="20.100000000000001" customHeight="1" x14ac:dyDescent="0.2">
      <c r="A94" s="42" t="s">
        <v>41</v>
      </c>
      <c r="B94" s="43">
        <v>1</v>
      </c>
      <c r="C94" s="43">
        <v>358</v>
      </c>
      <c r="D94" s="43">
        <v>2011</v>
      </c>
      <c r="E94" s="43"/>
      <c r="F94" s="43" t="s">
        <v>195</v>
      </c>
    </row>
    <row r="95" spans="1:7" ht="20.100000000000001" customHeight="1" x14ac:dyDescent="0.2">
      <c r="A95" s="42" t="s">
        <v>64</v>
      </c>
      <c r="B95" s="43">
        <v>1</v>
      </c>
      <c r="C95" s="43">
        <v>797</v>
      </c>
      <c r="D95" s="43">
        <v>2011</v>
      </c>
      <c r="E95" s="43"/>
      <c r="F95" s="43" t="s">
        <v>195</v>
      </c>
    </row>
    <row r="96" spans="1:7" ht="20.100000000000001" customHeight="1" x14ac:dyDescent="0.2">
      <c r="A96" s="42" t="s">
        <v>70</v>
      </c>
      <c r="B96" s="43">
        <v>1</v>
      </c>
      <c r="C96" s="43">
        <v>451</v>
      </c>
      <c r="D96" s="43">
        <v>2011</v>
      </c>
      <c r="E96" s="43"/>
      <c r="F96" s="43" t="s">
        <v>234</v>
      </c>
    </row>
    <row r="97" spans="1:7" ht="20.100000000000001" customHeight="1" x14ac:dyDescent="0.2">
      <c r="A97" s="42" t="s">
        <v>150</v>
      </c>
      <c r="B97" s="43">
        <v>1</v>
      </c>
      <c r="C97" s="43">
        <v>1275</v>
      </c>
      <c r="D97" s="43">
        <v>2011</v>
      </c>
      <c r="E97" s="43"/>
      <c r="F97" s="43" t="s">
        <v>195</v>
      </c>
    </row>
    <row r="98" spans="1:7" ht="20.100000000000001" customHeight="1" thickBot="1" x14ac:dyDescent="0.25">
      <c r="A98" s="121" t="s">
        <v>184</v>
      </c>
      <c r="B98" s="122">
        <v>1</v>
      </c>
      <c r="C98" s="122">
        <v>336</v>
      </c>
      <c r="D98" s="122">
        <v>2011</v>
      </c>
      <c r="E98" s="122"/>
      <c r="F98" s="122" t="s">
        <v>195</v>
      </c>
      <c r="G98" s="122">
        <f>SUM(C93:C98)</f>
        <v>4206</v>
      </c>
    </row>
    <row r="99" spans="1:7" ht="20.100000000000001" customHeight="1" thickTop="1" x14ac:dyDescent="0.2">
      <c r="A99" s="119" t="s">
        <v>231</v>
      </c>
      <c r="B99" s="120">
        <v>1</v>
      </c>
      <c r="C99" s="120">
        <v>443</v>
      </c>
      <c r="D99" s="120">
        <v>2010</v>
      </c>
      <c r="E99" s="120"/>
      <c r="F99" s="120" t="s">
        <v>189</v>
      </c>
    </row>
    <row r="100" spans="1:7" ht="20.100000000000001" customHeight="1" x14ac:dyDescent="0.2">
      <c r="A100" s="57" t="s">
        <v>230</v>
      </c>
      <c r="B100" s="58">
        <v>1</v>
      </c>
      <c r="C100" s="58">
        <v>652</v>
      </c>
      <c r="D100" s="58">
        <v>2010</v>
      </c>
      <c r="E100" s="58"/>
      <c r="F100" s="58" t="s">
        <v>189</v>
      </c>
    </row>
    <row r="101" spans="1:7" ht="20.100000000000001" customHeight="1" x14ac:dyDescent="0.2">
      <c r="A101" s="57" t="s">
        <v>183</v>
      </c>
      <c r="B101" s="58">
        <v>1</v>
      </c>
      <c r="C101" s="58">
        <v>360</v>
      </c>
      <c r="D101" s="58">
        <v>2010</v>
      </c>
      <c r="E101" s="58"/>
      <c r="F101" s="58" t="s">
        <v>189</v>
      </c>
    </row>
    <row r="102" spans="1:7" ht="20.100000000000001" customHeight="1" x14ac:dyDescent="0.2">
      <c r="A102" s="57" t="s">
        <v>226</v>
      </c>
      <c r="B102" s="58">
        <v>1</v>
      </c>
      <c r="C102" s="58">
        <v>450</v>
      </c>
      <c r="D102" s="58">
        <v>2010</v>
      </c>
      <c r="E102" s="58"/>
      <c r="F102" s="58" t="s">
        <v>195</v>
      </c>
    </row>
    <row r="103" spans="1:7" ht="20.100000000000001" customHeight="1" x14ac:dyDescent="0.2">
      <c r="A103" s="57" t="s">
        <v>214</v>
      </c>
      <c r="B103" s="58">
        <v>1</v>
      </c>
      <c r="C103" s="58">
        <v>400</v>
      </c>
      <c r="D103" s="58">
        <v>2010</v>
      </c>
      <c r="E103" s="58"/>
      <c r="F103" s="58" t="s">
        <v>195</v>
      </c>
    </row>
    <row r="104" spans="1:7" ht="20.100000000000001" customHeight="1" x14ac:dyDescent="0.2">
      <c r="A104" s="57" t="s">
        <v>229</v>
      </c>
      <c r="B104" s="58">
        <v>1</v>
      </c>
      <c r="C104" s="58">
        <v>1775</v>
      </c>
      <c r="D104" s="58">
        <v>2010</v>
      </c>
      <c r="E104" s="58"/>
      <c r="F104" s="58" t="s">
        <v>195</v>
      </c>
    </row>
    <row r="105" spans="1:7" ht="20.100000000000001" customHeight="1" thickBot="1" x14ac:dyDescent="0.25">
      <c r="A105" s="123" t="s">
        <v>228</v>
      </c>
      <c r="B105" s="124">
        <v>1</v>
      </c>
      <c r="C105" s="124">
        <v>350</v>
      </c>
      <c r="D105" s="124">
        <v>2010</v>
      </c>
      <c r="E105" s="124"/>
      <c r="F105" s="124" t="s">
        <v>195</v>
      </c>
      <c r="G105" s="124">
        <f>SUM(C99:C105)</f>
        <v>4430</v>
      </c>
    </row>
    <row r="106" spans="1:7" ht="20.100000000000001" customHeight="1" thickTop="1" x14ac:dyDescent="0.2">
      <c r="A106" s="149" t="s">
        <v>182</v>
      </c>
      <c r="B106" s="151">
        <v>1</v>
      </c>
      <c r="C106" s="151">
        <v>789</v>
      </c>
      <c r="D106" s="151">
        <v>2009</v>
      </c>
      <c r="E106" s="151"/>
      <c r="F106" s="151" t="s">
        <v>195</v>
      </c>
    </row>
    <row r="107" spans="1:7" ht="20.100000000000001" customHeight="1" x14ac:dyDescent="0.2">
      <c r="A107" s="55" t="s">
        <v>225</v>
      </c>
      <c r="B107" s="56">
        <v>1</v>
      </c>
      <c r="C107" s="56">
        <v>110</v>
      </c>
      <c r="D107" s="56">
        <v>2009</v>
      </c>
      <c r="E107" s="56"/>
      <c r="F107" s="56" t="s">
        <v>189</v>
      </c>
      <c r="G107" s="90"/>
    </row>
    <row r="108" spans="1:7" ht="20.100000000000001" customHeight="1" x14ac:dyDescent="0.2">
      <c r="A108" s="44" t="s">
        <v>220</v>
      </c>
      <c r="B108" s="45">
        <v>1</v>
      </c>
      <c r="C108" s="45">
        <v>170</v>
      </c>
      <c r="D108" s="45">
        <v>2009</v>
      </c>
      <c r="E108" s="45"/>
      <c r="F108" s="45" t="s">
        <v>195</v>
      </c>
    </row>
    <row r="109" spans="1:7" ht="20.100000000000001" customHeight="1" x14ac:dyDescent="0.2">
      <c r="A109" s="44" t="s">
        <v>154</v>
      </c>
      <c r="B109" s="45">
        <v>1</v>
      </c>
      <c r="C109" s="45">
        <v>1690</v>
      </c>
      <c r="D109" s="45">
        <v>2009</v>
      </c>
      <c r="E109" s="45"/>
      <c r="F109" s="45" t="s">
        <v>221</v>
      </c>
    </row>
    <row r="110" spans="1:7" ht="20.100000000000001" customHeight="1" x14ac:dyDescent="0.2">
      <c r="A110" s="167" t="s">
        <v>279</v>
      </c>
      <c r="B110" s="45">
        <v>1</v>
      </c>
      <c r="C110" s="45">
        <v>525</v>
      </c>
      <c r="D110" s="45">
        <v>2009</v>
      </c>
      <c r="E110" s="45"/>
      <c r="F110" s="45" t="s">
        <v>195</v>
      </c>
    </row>
    <row r="111" spans="1:7" ht="20.100000000000001" customHeight="1" x14ac:dyDescent="0.2">
      <c r="A111" s="167" t="s">
        <v>280</v>
      </c>
      <c r="B111" s="45">
        <v>1</v>
      </c>
      <c r="C111" s="45">
        <v>240</v>
      </c>
      <c r="D111" s="45">
        <v>2009</v>
      </c>
      <c r="E111" s="45"/>
      <c r="F111" s="45" t="s">
        <v>195</v>
      </c>
    </row>
    <row r="112" spans="1:7" ht="20.100000000000001" customHeight="1" x14ac:dyDescent="0.2">
      <c r="A112" s="55" t="s">
        <v>227</v>
      </c>
      <c r="B112" s="56">
        <v>1</v>
      </c>
      <c r="C112" s="56">
        <v>167</v>
      </c>
      <c r="D112" s="56">
        <v>2009</v>
      </c>
      <c r="E112" s="56"/>
      <c r="F112" s="56" t="s">
        <v>189</v>
      </c>
    </row>
    <row r="113" spans="1:9" ht="20.100000000000001" customHeight="1" x14ac:dyDescent="0.2">
      <c r="A113" s="44" t="s">
        <v>217</v>
      </c>
      <c r="B113" s="45">
        <v>1</v>
      </c>
      <c r="C113" s="45">
        <v>820</v>
      </c>
      <c r="D113" s="45">
        <v>2009</v>
      </c>
      <c r="E113" s="45"/>
      <c r="F113" s="45" t="s">
        <v>195</v>
      </c>
      <c r="H113" s="3">
        <f>C106+C107+C114</f>
        <v>1364</v>
      </c>
      <c r="I113" s="93" t="s">
        <v>265</v>
      </c>
    </row>
    <row r="114" spans="1:9" ht="20.100000000000001" customHeight="1" x14ac:dyDescent="0.2">
      <c r="A114" s="44" t="s">
        <v>222</v>
      </c>
      <c r="B114" s="45">
        <v>1</v>
      </c>
      <c r="C114" s="45">
        <v>465</v>
      </c>
      <c r="D114" s="45">
        <v>2009</v>
      </c>
      <c r="E114" s="45"/>
      <c r="F114" s="45" t="s">
        <v>195</v>
      </c>
      <c r="H114" s="3">
        <f>C108+C109+C110+C111+C112+C113+C115</f>
        <v>5694</v>
      </c>
      <c r="I114" s="93" t="s">
        <v>189</v>
      </c>
    </row>
    <row r="115" spans="1:9" ht="20.100000000000001" customHeight="1" thickBot="1" x14ac:dyDescent="0.25">
      <c r="A115" s="127" t="s">
        <v>158</v>
      </c>
      <c r="B115" s="128">
        <v>1</v>
      </c>
      <c r="C115" s="128">
        <v>2082</v>
      </c>
      <c r="D115" s="128">
        <v>2009</v>
      </c>
      <c r="E115" s="128"/>
      <c r="F115" s="128" t="s">
        <v>195</v>
      </c>
      <c r="G115" s="128">
        <f>SUM(C106:C115)</f>
        <v>7058</v>
      </c>
    </row>
    <row r="116" spans="1:9" ht="20.100000000000001" customHeight="1" thickTop="1" x14ac:dyDescent="0.2">
      <c r="A116" s="125" t="s">
        <v>29</v>
      </c>
      <c r="B116" s="126">
        <v>1</v>
      </c>
      <c r="C116" s="126">
        <v>726</v>
      </c>
      <c r="D116" s="126">
        <v>2008</v>
      </c>
      <c r="E116" s="126"/>
      <c r="F116" s="126" t="s">
        <v>195</v>
      </c>
    </row>
    <row r="117" spans="1:9" ht="20.100000000000001" customHeight="1" x14ac:dyDescent="0.2">
      <c r="A117" s="46" t="s">
        <v>32</v>
      </c>
      <c r="B117" s="47">
        <v>1</v>
      </c>
      <c r="C117" s="47">
        <v>300</v>
      </c>
      <c r="D117" s="47">
        <v>2008</v>
      </c>
      <c r="E117" s="47"/>
      <c r="F117" s="47" t="s">
        <v>195</v>
      </c>
    </row>
    <row r="118" spans="1:9" ht="20.100000000000001" customHeight="1" x14ac:dyDescent="0.2">
      <c r="A118" s="46" t="s">
        <v>257</v>
      </c>
      <c r="B118" s="47">
        <v>1</v>
      </c>
      <c r="C118" s="47">
        <v>207</v>
      </c>
      <c r="D118" s="47">
        <v>2008</v>
      </c>
      <c r="E118" s="47"/>
      <c r="F118" s="82" t="s">
        <v>189</v>
      </c>
    </row>
    <row r="119" spans="1:9" ht="20.100000000000001" customHeight="1" x14ac:dyDescent="0.2">
      <c r="A119" s="46" t="s">
        <v>190</v>
      </c>
      <c r="B119" s="47">
        <v>1</v>
      </c>
      <c r="C119" s="47">
        <v>414</v>
      </c>
      <c r="D119" s="47">
        <v>2008</v>
      </c>
      <c r="E119" s="47"/>
      <c r="F119" s="47" t="s">
        <v>189</v>
      </c>
    </row>
    <row r="120" spans="1:9" ht="20.100000000000001" customHeight="1" x14ac:dyDescent="0.2">
      <c r="A120" s="46" t="s">
        <v>186</v>
      </c>
      <c r="B120" s="47">
        <v>1</v>
      </c>
      <c r="C120" s="47">
        <v>150</v>
      </c>
      <c r="D120" s="47">
        <v>2008</v>
      </c>
      <c r="E120" s="47"/>
      <c r="F120" s="47" t="s">
        <v>195</v>
      </c>
      <c r="G120" s="90"/>
    </row>
    <row r="121" spans="1:9" ht="20.100000000000001" customHeight="1" x14ac:dyDescent="0.2">
      <c r="A121" s="46" t="s">
        <v>81</v>
      </c>
      <c r="B121" s="47">
        <v>1</v>
      </c>
      <c r="C121" s="47">
        <v>424</v>
      </c>
      <c r="D121" s="47">
        <v>2008</v>
      </c>
      <c r="E121" s="47"/>
      <c r="F121" s="47" t="s">
        <v>195</v>
      </c>
    </row>
    <row r="122" spans="1:9" ht="20.100000000000001" customHeight="1" x14ac:dyDescent="0.2">
      <c r="A122" s="46" t="s">
        <v>85</v>
      </c>
      <c r="B122" s="47">
        <v>1</v>
      </c>
      <c r="C122" s="47">
        <v>238</v>
      </c>
      <c r="D122" s="47">
        <v>2008</v>
      </c>
      <c r="E122" s="47"/>
      <c r="F122" s="47" t="s">
        <v>195</v>
      </c>
    </row>
    <row r="123" spans="1:9" ht="20.100000000000001" customHeight="1" x14ac:dyDescent="0.2">
      <c r="A123" s="46" t="s">
        <v>156</v>
      </c>
      <c r="B123" s="47">
        <v>1</v>
      </c>
      <c r="C123" s="47">
        <v>146</v>
      </c>
      <c r="D123" s="47">
        <v>2008</v>
      </c>
      <c r="E123" s="47"/>
      <c r="F123" s="47" t="s">
        <v>189</v>
      </c>
    </row>
    <row r="124" spans="1:9" ht="20.100000000000001" customHeight="1" x14ac:dyDescent="0.2">
      <c r="A124" s="46" t="s">
        <v>187</v>
      </c>
      <c r="B124" s="47">
        <v>1</v>
      </c>
      <c r="C124" s="47">
        <v>582</v>
      </c>
      <c r="D124" s="47">
        <v>2008</v>
      </c>
      <c r="E124" s="47"/>
      <c r="F124" s="47" t="s">
        <v>195</v>
      </c>
    </row>
    <row r="125" spans="1:9" ht="20.100000000000001" customHeight="1" x14ac:dyDescent="0.2">
      <c r="A125" s="46" t="s">
        <v>157</v>
      </c>
      <c r="B125" s="47">
        <v>1</v>
      </c>
      <c r="C125" s="47">
        <v>397</v>
      </c>
      <c r="D125" s="47">
        <v>2008</v>
      </c>
      <c r="E125" s="47"/>
      <c r="F125" s="47" t="s">
        <v>195</v>
      </c>
    </row>
    <row r="126" spans="1:9" ht="20.100000000000001" customHeight="1" x14ac:dyDescent="0.2">
      <c r="A126" s="46" t="s">
        <v>258</v>
      </c>
      <c r="B126" s="47">
        <v>1</v>
      </c>
      <c r="C126" s="47">
        <v>219</v>
      </c>
      <c r="D126" s="47">
        <v>2008</v>
      </c>
      <c r="E126" s="47"/>
      <c r="F126" s="82" t="s">
        <v>189</v>
      </c>
      <c r="H126" s="3">
        <f>C117+C118+C119+C120+C122+C123+C124+C125+C126</f>
        <v>2653</v>
      </c>
      <c r="I126" s="93" t="s">
        <v>265</v>
      </c>
    </row>
    <row r="127" spans="1:9" ht="20.100000000000001" customHeight="1" x14ac:dyDescent="0.2">
      <c r="A127" s="46" t="s">
        <v>172</v>
      </c>
      <c r="B127" s="47">
        <v>1</v>
      </c>
      <c r="C127" s="47">
        <v>800</v>
      </c>
      <c r="D127" s="47">
        <v>2008</v>
      </c>
      <c r="E127" s="47"/>
      <c r="F127" s="47" t="s">
        <v>195</v>
      </c>
      <c r="H127" s="3">
        <f>C116+C121+C127+C128</f>
        <v>3890</v>
      </c>
      <c r="I127" s="93" t="s">
        <v>189</v>
      </c>
    </row>
    <row r="128" spans="1:9" ht="20.100000000000001" customHeight="1" thickBot="1" x14ac:dyDescent="0.25">
      <c r="A128" s="129" t="s">
        <v>171</v>
      </c>
      <c r="B128" s="130">
        <v>1</v>
      </c>
      <c r="C128" s="130">
        <v>1940</v>
      </c>
      <c r="D128" s="130">
        <v>2008</v>
      </c>
      <c r="E128" s="130"/>
      <c r="F128" s="130" t="s">
        <v>195</v>
      </c>
      <c r="G128" s="130">
        <f>SUM(C116:C128)</f>
        <v>6543</v>
      </c>
    </row>
    <row r="129" spans="1:7" ht="20.100000000000001" customHeight="1" thickTop="1" x14ac:dyDescent="0.2">
      <c r="A129" s="143" t="s">
        <v>39</v>
      </c>
      <c r="B129" s="144">
        <v>1</v>
      </c>
      <c r="C129" s="144">
        <v>408</v>
      </c>
      <c r="D129" s="144">
        <v>2007</v>
      </c>
      <c r="E129" s="144"/>
      <c r="F129" s="144" t="s">
        <v>195</v>
      </c>
    </row>
    <row r="130" spans="1:7" ht="20.100000000000001" customHeight="1" x14ac:dyDescent="0.2">
      <c r="A130" s="145" t="s">
        <v>146</v>
      </c>
      <c r="B130" s="146">
        <v>1</v>
      </c>
      <c r="C130" s="146">
        <v>1990</v>
      </c>
      <c r="D130" s="146">
        <v>2007</v>
      </c>
      <c r="E130" s="146"/>
      <c r="F130" s="146" t="s">
        <v>195</v>
      </c>
      <c r="G130" s="90"/>
    </row>
    <row r="131" spans="1:7" ht="20.100000000000001" customHeight="1" x14ac:dyDescent="0.2">
      <c r="A131" s="145" t="s">
        <v>51</v>
      </c>
      <c r="B131" s="146">
        <v>1</v>
      </c>
      <c r="C131" s="146">
        <v>137</v>
      </c>
      <c r="D131" s="146">
        <v>2007</v>
      </c>
      <c r="E131" s="146"/>
      <c r="F131" s="146" t="s">
        <v>195</v>
      </c>
      <c r="G131" s="90"/>
    </row>
    <row r="132" spans="1:7" ht="20.100000000000001" customHeight="1" x14ac:dyDescent="0.2">
      <c r="A132" s="145" t="s">
        <v>56</v>
      </c>
      <c r="B132" s="146">
        <v>1</v>
      </c>
      <c r="C132" s="146">
        <v>571</v>
      </c>
      <c r="D132" s="146">
        <v>2007</v>
      </c>
      <c r="E132" s="144"/>
      <c r="F132" s="146" t="s">
        <v>189</v>
      </c>
      <c r="G132" s="90"/>
    </row>
    <row r="133" spans="1:7" ht="20.100000000000001" customHeight="1" x14ac:dyDescent="0.2">
      <c r="A133" s="145" t="s">
        <v>174</v>
      </c>
      <c r="B133" s="146">
        <v>1</v>
      </c>
      <c r="C133" s="146">
        <v>527</v>
      </c>
      <c r="D133" s="146">
        <v>2007</v>
      </c>
      <c r="E133" s="146"/>
      <c r="F133" s="146" t="s">
        <v>195</v>
      </c>
      <c r="G133" s="90"/>
    </row>
    <row r="134" spans="1:7" ht="20.100000000000001" customHeight="1" x14ac:dyDescent="0.2">
      <c r="A134" s="145" t="s">
        <v>175</v>
      </c>
      <c r="B134" s="146">
        <v>1</v>
      </c>
      <c r="C134" s="146">
        <v>173</v>
      </c>
      <c r="D134" s="146">
        <v>2007</v>
      </c>
      <c r="E134" s="146"/>
      <c r="F134" s="146" t="s">
        <v>195</v>
      </c>
      <c r="G134" s="90"/>
    </row>
    <row r="135" spans="1:7" ht="20.100000000000001" customHeight="1" x14ac:dyDescent="0.2">
      <c r="A135" s="145" t="s">
        <v>62</v>
      </c>
      <c r="B135" s="146">
        <v>1</v>
      </c>
      <c r="C135" s="146">
        <v>162</v>
      </c>
      <c r="D135" s="146">
        <v>2007</v>
      </c>
      <c r="E135" s="146"/>
      <c r="F135" s="146" t="s">
        <v>195</v>
      </c>
      <c r="G135" s="90"/>
    </row>
    <row r="136" spans="1:7" ht="20.100000000000001" customHeight="1" x14ac:dyDescent="0.2">
      <c r="A136" s="145" t="s">
        <v>176</v>
      </c>
      <c r="B136" s="146">
        <v>1</v>
      </c>
      <c r="C136" s="146">
        <v>917</v>
      </c>
      <c r="D136" s="146">
        <v>2007</v>
      </c>
      <c r="E136" s="146"/>
      <c r="F136" s="146" t="s">
        <v>195</v>
      </c>
      <c r="G136" s="90"/>
    </row>
    <row r="137" spans="1:7" ht="20.100000000000001" customHeight="1" x14ac:dyDescent="0.2">
      <c r="A137" s="145" t="s">
        <v>177</v>
      </c>
      <c r="B137" s="146">
        <v>1</v>
      </c>
      <c r="C137" s="146">
        <v>478</v>
      </c>
      <c r="D137" s="146">
        <v>2007</v>
      </c>
      <c r="E137" s="146"/>
      <c r="F137" s="146" t="s">
        <v>195</v>
      </c>
      <c r="G137" s="90"/>
    </row>
    <row r="138" spans="1:7" ht="20.100000000000001" customHeight="1" x14ac:dyDescent="0.2">
      <c r="A138" s="168" t="s">
        <v>281</v>
      </c>
      <c r="B138" s="146">
        <v>1</v>
      </c>
      <c r="C138" s="146">
        <v>450</v>
      </c>
      <c r="D138" s="146">
        <v>2007</v>
      </c>
      <c r="E138" s="146"/>
      <c r="F138" s="146" t="s">
        <v>195</v>
      </c>
      <c r="G138" s="90"/>
    </row>
    <row r="139" spans="1:7" ht="20.100000000000001" customHeight="1" x14ac:dyDescent="0.2">
      <c r="A139" s="168" t="s">
        <v>282</v>
      </c>
      <c r="B139" s="146">
        <v>1</v>
      </c>
      <c r="C139" s="146">
        <v>1659</v>
      </c>
      <c r="D139" s="146">
        <v>2007</v>
      </c>
      <c r="E139" s="146"/>
      <c r="F139" s="146" t="s">
        <v>195</v>
      </c>
    </row>
    <row r="140" spans="1:7" ht="20.100000000000001" customHeight="1" x14ac:dyDescent="0.2">
      <c r="A140" s="145" t="s">
        <v>155</v>
      </c>
      <c r="B140" s="146">
        <v>1</v>
      </c>
      <c r="C140" s="146">
        <v>827</v>
      </c>
      <c r="D140" s="146">
        <v>2007</v>
      </c>
      <c r="E140" s="146"/>
      <c r="F140" s="146" t="s">
        <v>195</v>
      </c>
    </row>
    <row r="141" spans="1:7" ht="20.100000000000001" customHeight="1" x14ac:dyDescent="0.2">
      <c r="A141" s="145" t="s">
        <v>88</v>
      </c>
      <c r="B141" s="146">
        <v>1</v>
      </c>
      <c r="C141" s="146">
        <v>765</v>
      </c>
      <c r="D141" s="146">
        <v>2007</v>
      </c>
      <c r="E141" s="146"/>
      <c r="F141" s="146" t="s">
        <v>195</v>
      </c>
    </row>
    <row r="142" spans="1:7" ht="20.100000000000001" customHeight="1" x14ac:dyDescent="0.2">
      <c r="A142" s="145" t="s">
        <v>91</v>
      </c>
      <c r="B142" s="146">
        <v>1</v>
      </c>
      <c r="C142" s="146">
        <v>785</v>
      </c>
      <c r="D142" s="146">
        <v>2007</v>
      </c>
      <c r="E142" s="146"/>
      <c r="F142" s="146" t="s">
        <v>195</v>
      </c>
    </row>
    <row r="143" spans="1:7" ht="20.100000000000001" customHeight="1" thickBot="1" x14ac:dyDescent="0.25">
      <c r="A143" s="150" t="s">
        <v>185</v>
      </c>
      <c r="B143" s="152">
        <v>1</v>
      </c>
      <c r="C143" s="152">
        <v>560</v>
      </c>
      <c r="D143" s="152">
        <v>2007</v>
      </c>
      <c r="E143" s="152"/>
      <c r="F143" s="152" t="s">
        <v>195</v>
      </c>
      <c r="G143" s="147">
        <f>SUM(C129:C143)</f>
        <v>10409</v>
      </c>
    </row>
    <row r="144" spans="1:7" ht="20.100000000000001" customHeight="1" thickTop="1" x14ac:dyDescent="0.2">
      <c r="A144" s="169" t="s">
        <v>283</v>
      </c>
      <c r="B144" s="131">
        <v>1</v>
      </c>
      <c r="C144" s="131">
        <v>972</v>
      </c>
      <c r="D144" s="131">
        <v>2006</v>
      </c>
      <c r="E144" s="131"/>
      <c r="F144" s="132" t="s">
        <v>195</v>
      </c>
    </row>
    <row r="145" spans="1:7" ht="20.100000000000001" customHeight="1" x14ac:dyDescent="0.2">
      <c r="A145" s="48" t="s">
        <v>105</v>
      </c>
      <c r="B145" s="49">
        <v>1</v>
      </c>
      <c r="C145" s="49">
        <v>781</v>
      </c>
      <c r="D145" s="49">
        <v>2006</v>
      </c>
      <c r="E145" s="49"/>
      <c r="F145" s="50" t="s">
        <v>195</v>
      </c>
    </row>
    <row r="146" spans="1:7" ht="20.100000000000001" customHeight="1" x14ac:dyDescent="0.2">
      <c r="A146" s="48" t="s">
        <v>99</v>
      </c>
      <c r="B146" s="49">
        <v>1</v>
      </c>
      <c r="C146" s="49">
        <v>407</v>
      </c>
      <c r="D146" s="49">
        <v>2006</v>
      </c>
      <c r="E146" s="49"/>
      <c r="F146" s="50" t="s">
        <v>195</v>
      </c>
    </row>
    <row r="147" spans="1:7" ht="20.100000000000001" customHeight="1" thickBot="1" x14ac:dyDescent="0.25">
      <c r="A147" s="135" t="s">
        <v>106</v>
      </c>
      <c r="B147" s="136">
        <v>1</v>
      </c>
      <c r="C147" s="136">
        <v>235</v>
      </c>
      <c r="D147" s="136">
        <v>2006</v>
      </c>
      <c r="E147" s="136"/>
      <c r="F147" s="137" t="s">
        <v>195</v>
      </c>
      <c r="G147" s="136">
        <f>SUM(C144:C147)</f>
        <v>2395</v>
      </c>
    </row>
    <row r="148" spans="1:7" ht="20.100000000000001" customHeight="1" thickTop="1" x14ac:dyDescent="0.2">
      <c r="A148" s="133" t="s">
        <v>30</v>
      </c>
      <c r="B148" s="134">
        <v>1</v>
      </c>
      <c r="C148" s="134">
        <v>977</v>
      </c>
      <c r="D148" s="134">
        <v>2005</v>
      </c>
      <c r="E148" s="134"/>
      <c r="F148" s="134" t="s">
        <v>189</v>
      </c>
    </row>
    <row r="149" spans="1:7" ht="20.100000000000001" customHeight="1" x14ac:dyDescent="0.2">
      <c r="A149" s="72" t="s">
        <v>35</v>
      </c>
      <c r="B149" s="73">
        <v>1</v>
      </c>
      <c r="C149" s="73">
        <v>167</v>
      </c>
      <c r="D149" s="73">
        <v>2005</v>
      </c>
      <c r="E149" s="73"/>
      <c r="F149" s="73" t="s">
        <v>189</v>
      </c>
    </row>
    <row r="150" spans="1:7" ht="20.100000000000001" customHeight="1" x14ac:dyDescent="0.2">
      <c r="A150" s="72" t="s">
        <v>168</v>
      </c>
      <c r="B150" s="73">
        <v>1</v>
      </c>
      <c r="C150" s="73">
        <v>540</v>
      </c>
      <c r="D150" s="73">
        <v>2005</v>
      </c>
      <c r="E150" s="73"/>
      <c r="F150" s="73" t="s">
        <v>195</v>
      </c>
      <c r="G150" s="36"/>
    </row>
    <row r="151" spans="1:7" ht="20.100000000000001" customHeight="1" thickBot="1" x14ac:dyDescent="0.25">
      <c r="A151" s="139" t="s">
        <v>98</v>
      </c>
      <c r="B151" s="140">
        <v>1</v>
      </c>
      <c r="C151" s="140">
        <v>493</v>
      </c>
      <c r="D151" s="140">
        <v>2005</v>
      </c>
      <c r="E151" s="140"/>
      <c r="F151" s="140" t="s">
        <v>195</v>
      </c>
      <c r="G151" s="140">
        <f>SUM(C148:C151)</f>
        <v>2177</v>
      </c>
    </row>
    <row r="152" spans="1:7" ht="20.100000000000001" customHeight="1" thickTop="1" x14ac:dyDescent="0.2">
      <c r="A152" s="155" t="s">
        <v>167</v>
      </c>
      <c r="B152" s="156">
        <v>1</v>
      </c>
      <c r="C152" s="156">
        <v>330</v>
      </c>
      <c r="D152" s="156">
        <v>1995</v>
      </c>
      <c r="E152" s="156"/>
      <c r="F152" s="156" t="s">
        <v>189</v>
      </c>
    </row>
    <row r="153" spans="1:7" ht="20.100000000000001" customHeight="1" x14ac:dyDescent="0.2">
      <c r="A153" s="157" t="s">
        <v>142</v>
      </c>
      <c r="B153" s="158">
        <v>1</v>
      </c>
      <c r="C153" s="158">
        <v>929</v>
      </c>
      <c r="D153" s="158"/>
      <c r="E153" s="158"/>
      <c r="F153" s="158" t="s">
        <v>195</v>
      </c>
    </row>
    <row r="154" spans="1:7" ht="20.100000000000001" customHeight="1" x14ac:dyDescent="0.2">
      <c r="A154" s="157" t="s">
        <v>254</v>
      </c>
      <c r="B154" s="156">
        <v>1</v>
      </c>
      <c r="C154" s="158">
        <v>968</v>
      </c>
      <c r="D154" s="158"/>
      <c r="E154" s="158"/>
      <c r="F154" s="158" t="s">
        <v>189</v>
      </c>
    </row>
    <row r="155" spans="1:7" ht="20.100000000000001" customHeight="1" x14ac:dyDescent="0.2">
      <c r="A155" s="157" t="s">
        <v>255</v>
      </c>
      <c r="B155" s="158">
        <v>1</v>
      </c>
      <c r="C155" s="158">
        <v>925</v>
      </c>
      <c r="D155" s="158"/>
      <c r="E155" s="158"/>
      <c r="F155" s="158" t="s">
        <v>195</v>
      </c>
    </row>
    <row r="156" spans="1:7" ht="20.100000000000001" customHeight="1" x14ac:dyDescent="0.2">
      <c r="A156" s="157" t="s">
        <v>169</v>
      </c>
      <c r="B156" s="158">
        <v>1</v>
      </c>
      <c r="C156" s="158">
        <v>503</v>
      </c>
      <c r="D156" s="158"/>
      <c r="E156" s="158"/>
      <c r="F156" s="158" t="s">
        <v>189</v>
      </c>
    </row>
    <row r="157" spans="1:7" ht="20.100000000000001" customHeight="1" thickBot="1" x14ac:dyDescent="0.25">
      <c r="A157" s="163" t="s">
        <v>166</v>
      </c>
      <c r="B157" s="164">
        <v>1</v>
      </c>
      <c r="C157" s="164">
        <v>726</v>
      </c>
      <c r="D157" s="164"/>
      <c r="E157" s="164"/>
      <c r="F157" s="164" t="s">
        <v>189</v>
      </c>
      <c r="G157" s="164">
        <f>SUM(C152:C157)</f>
        <v>4381</v>
      </c>
    </row>
    <row r="158" spans="1:7" ht="20.100000000000001" customHeight="1" thickTop="1" x14ac:dyDescent="0.2">
      <c r="A158" s="138" t="s">
        <v>170</v>
      </c>
      <c r="B158" s="41"/>
      <c r="C158" s="41"/>
      <c r="D158" s="41"/>
      <c r="E158" s="41"/>
      <c r="F158" s="51"/>
    </row>
    <row r="159" spans="1:7" ht="20.100000000000001" customHeight="1" x14ac:dyDescent="0.2">
      <c r="A159" s="37" t="s">
        <v>38</v>
      </c>
      <c r="B159" s="38"/>
      <c r="C159" s="38"/>
      <c r="D159" s="38"/>
      <c r="E159" s="38"/>
      <c r="F159" s="51"/>
    </row>
    <row r="160" spans="1:7" ht="20.100000000000001" customHeight="1" x14ac:dyDescent="0.2">
      <c r="A160" s="37" t="s">
        <v>43</v>
      </c>
      <c r="B160" s="38"/>
      <c r="C160" s="38"/>
      <c r="D160" s="38"/>
      <c r="E160" s="38"/>
      <c r="F160" s="51"/>
    </row>
    <row r="161" spans="1:6" ht="20.100000000000001" customHeight="1" x14ac:dyDescent="0.2">
      <c r="A161" s="37" t="s">
        <v>55</v>
      </c>
      <c r="B161" s="38"/>
      <c r="C161" s="38"/>
      <c r="D161" s="38"/>
      <c r="E161" s="38"/>
      <c r="F161" s="51"/>
    </row>
    <row r="162" spans="1:6" ht="20.100000000000001" customHeight="1" x14ac:dyDescent="0.2">
      <c r="A162" s="37" t="s">
        <v>93</v>
      </c>
      <c r="B162" s="38"/>
      <c r="C162" s="38"/>
      <c r="D162" s="38"/>
      <c r="E162" s="38"/>
      <c r="F162" s="51"/>
    </row>
    <row r="163" spans="1:6" ht="20.100000000000001" customHeight="1" x14ac:dyDescent="0.2">
      <c r="A163" s="2"/>
      <c r="B163" s="8"/>
      <c r="C163" s="8"/>
      <c r="D163" s="8"/>
      <c r="E163" s="8"/>
    </row>
    <row r="164" spans="1:6" ht="20.100000000000001" customHeight="1" x14ac:dyDescent="0.2">
      <c r="A164" s="6"/>
      <c r="B164" s="8"/>
      <c r="C164" s="8"/>
      <c r="D164" s="8"/>
      <c r="E164" s="8"/>
    </row>
    <row r="165" spans="1:6" ht="20.100000000000001" customHeight="1" x14ac:dyDescent="0.2">
      <c r="A165" s="6"/>
      <c r="B165" s="8"/>
      <c r="C165" s="8"/>
      <c r="D165" s="8"/>
      <c r="E165" s="8"/>
    </row>
    <row r="166" spans="1:6" ht="20.100000000000001" customHeight="1" x14ac:dyDescent="0.2"/>
  </sheetData>
  <sortState ref="A4:F157">
    <sortCondition descending="1" ref="B4:B157"/>
    <sortCondition descending="1" ref="D4:D157"/>
    <sortCondition ref="A4:A157"/>
  </sortState>
  <mergeCells count="1">
    <mergeCell ref="G1:H1"/>
  </mergeCells>
  <phoneticPr fontId="2" type="noConversion"/>
  <printOptions horizontalCentered="1"/>
  <pageMargins left="0.75" right="0.75" top="0.52" bottom="0.52" header="0.5" footer="0.5"/>
  <pageSetup scale="80" orientation="landscape" r:id="rId1"/>
  <headerFooter alignWithMargins="0">
    <oddFooter>&amp;L&amp;D&amp;RPage &amp;P of &amp;N</oddFooter>
  </headerFooter>
  <rowBreaks count="2" manualBreakCount="2">
    <brk id="98" max="16383" man="1"/>
    <brk id="12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3633-4D67-4E0D-8726-032074555A81}">
  <sheetPr>
    <pageSetUpPr fitToPage="1"/>
  </sheetPr>
  <dimension ref="A1:G163"/>
  <sheetViews>
    <sheetView tabSelected="1" topLeftCell="A13" workbookViewId="0">
      <selection activeCell="A108" sqref="A108:XFD108"/>
    </sheetView>
  </sheetViews>
  <sheetFormatPr defaultRowHeight="12.75" x14ac:dyDescent="0.2"/>
  <cols>
    <col min="1" max="1" width="39.28515625" style="176" customWidth="1"/>
    <col min="2" max="2" width="18.140625" style="51" customWidth="1"/>
    <col min="3" max="3" width="17.42578125" style="51" customWidth="1"/>
    <col min="4" max="4" width="25" style="51" customWidth="1"/>
    <col min="5" max="5" width="50.85546875" style="51" customWidth="1"/>
  </cols>
  <sheetData>
    <row r="1" spans="1:5" ht="38.25" customHeight="1" x14ac:dyDescent="0.2">
      <c r="A1" s="184" t="s">
        <v>102</v>
      </c>
      <c r="B1" s="184" t="s">
        <v>284</v>
      </c>
      <c r="C1" s="185" t="s">
        <v>285</v>
      </c>
      <c r="D1" s="185" t="s">
        <v>286</v>
      </c>
      <c r="E1" s="185" t="s">
        <v>287</v>
      </c>
    </row>
    <row r="2" spans="1:5" ht="20.100000000000001" customHeight="1" x14ac:dyDescent="0.2">
      <c r="A2" s="172" t="s">
        <v>233</v>
      </c>
      <c r="B2" s="177" t="s">
        <v>288</v>
      </c>
      <c r="C2" s="177" t="s">
        <v>289</v>
      </c>
      <c r="D2" s="38">
        <v>3</v>
      </c>
      <c r="E2" s="38"/>
    </row>
    <row r="3" spans="1:5" ht="20.100000000000001" customHeight="1" x14ac:dyDescent="0.2">
      <c r="A3" s="170" t="s">
        <v>182</v>
      </c>
      <c r="B3" s="171" t="s">
        <v>288</v>
      </c>
      <c r="C3" s="171" t="s">
        <v>290</v>
      </c>
      <c r="D3" s="41">
        <v>3</v>
      </c>
      <c r="E3" s="41"/>
    </row>
    <row r="4" spans="1:5" ht="20.100000000000001" customHeight="1" x14ac:dyDescent="0.2">
      <c r="A4" s="172" t="s">
        <v>232</v>
      </c>
      <c r="B4" s="177" t="s">
        <v>288</v>
      </c>
      <c r="C4" s="177" t="s">
        <v>289</v>
      </c>
      <c r="D4" s="38">
        <v>3</v>
      </c>
      <c r="E4" s="38"/>
    </row>
    <row r="5" spans="1:5" ht="20.100000000000001" customHeight="1" x14ac:dyDescent="0.2">
      <c r="A5" s="172" t="s">
        <v>231</v>
      </c>
      <c r="B5" s="177" t="s">
        <v>288</v>
      </c>
      <c r="C5" s="177" t="s">
        <v>290</v>
      </c>
      <c r="D5" s="38">
        <v>3</v>
      </c>
      <c r="E5" s="38"/>
    </row>
    <row r="6" spans="1:5" ht="20.100000000000001" customHeight="1" x14ac:dyDescent="0.2">
      <c r="A6" s="172" t="s">
        <v>224</v>
      </c>
      <c r="B6" s="177" t="s">
        <v>288</v>
      </c>
      <c r="C6" s="177" t="s">
        <v>291</v>
      </c>
      <c r="D6" s="38">
        <v>2</v>
      </c>
      <c r="E6" s="38"/>
    </row>
    <row r="7" spans="1:5" ht="20.100000000000001" customHeight="1" x14ac:dyDescent="0.2">
      <c r="A7" s="172" t="s">
        <v>225</v>
      </c>
      <c r="B7" s="177" t="s">
        <v>288</v>
      </c>
      <c r="C7" s="177" t="s">
        <v>292</v>
      </c>
      <c r="D7" s="38">
        <v>4</v>
      </c>
      <c r="E7" s="38"/>
    </row>
    <row r="8" spans="1:5" ht="20.100000000000001" customHeight="1" x14ac:dyDescent="0.2">
      <c r="A8" s="172" t="s">
        <v>101</v>
      </c>
      <c r="B8" s="177" t="s">
        <v>288</v>
      </c>
      <c r="C8" s="177" t="s">
        <v>291</v>
      </c>
      <c r="D8" s="38">
        <v>3</v>
      </c>
      <c r="E8" s="38"/>
    </row>
    <row r="9" spans="1:5" ht="20.100000000000001" customHeight="1" x14ac:dyDescent="0.2">
      <c r="A9" s="172" t="s">
        <v>29</v>
      </c>
      <c r="B9" s="177" t="s">
        <v>288</v>
      </c>
      <c r="C9" s="177" t="s">
        <v>291</v>
      </c>
      <c r="D9" s="38">
        <v>2</v>
      </c>
      <c r="E9" s="38"/>
    </row>
    <row r="10" spans="1:5" ht="20.100000000000001" customHeight="1" x14ac:dyDescent="0.2">
      <c r="A10" s="172" t="s">
        <v>30</v>
      </c>
      <c r="B10" s="177" t="s">
        <v>288</v>
      </c>
      <c r="C10" s="177" t="s">
        <v>291</v>
      </c>
      <c r="D10" s="38">
        <v>4</v>
      </c>
      <c r="E10" s="38"/>
    </row>
    <row r="11" spans="1:5" ht="20.100000000000001" customHeight="1" x14ac:dyDescent="0.2">
      <c r="A11" s="172" t="s">
        <v>31</v>
      </c>
      <c r="B11" s="177" t="s">
        <v>288</v>
      </c>
      <c r="C11" s="177" t="s">
        <v>292</v>
      </c>
      <c r="D11" s="38">
        <v>4</v>
      </c>
      <c r="E11" s="38"/>
    </row>
    <row r="12" spans="1:5" ht="20.100000000000001" customHeight="1" x14ac:dyDescent="0.2">
      <c r="A12" s="172" t="s">
        <v>34</v>
      </c>
      <c r="B12" s="177" t="s">
        <v>288</v>
      </c>
      <c r="C12" s="177" t="s">
        <v>291</v>
      </c>
      <c r="D12" s="38">
        <v>3</v>
      </c>
      <c r="E12" s="38"/>
    </row>
    <row r="13" spans="1:5" ht="20.100000000000001" customHeight="1" x14ac:dyDescent="0.2">
      <c r="A13" s="172" t="s">
        <v>36</v>
      </c>
      <c r="B13" s="177" t="s">
        <v>288</v>
      </c>
      <c r="C13" s="177" t="s">
        <v>291</v>
      </c>
      <c r="D13" s="38">
        <v>3</v>
      </c>
      <c r="E13" s="38"/>
    </row>
    <row r="14" spans="1:5" ht="20.100000000000001" customHeight="1" x14ac:dyDescent="0.2">
      <c r="A14" s="172" t="s">
        <v>37</v>
      </c>
      <c r="B14" s="177" t="s">
        <v>288</v>
      </c>
      <c r="C14" s="177" t="s">
        <v>294</v>
      </c>
      <c r="D14" s="38">
        <v>4</v>
      </c>
      <c r="E14" s="38"/>
    </row>
    <row r="15" spans="1:5" ht="20.100000000000001" customHeight="1" x14ac:dyDescent="0.2">
      <c r="A15" s="172" t="s">
        <v>142</v>
      </c>
      <c r="B15" s="177" t="s">
        <v>288</v>
      </c>
      <c r="C15" s="177" t="s">
        <v>291</v>
      </c>
      <c r="D15" s="38">
        <v>4</v>
      </c>
      <c r="E15" s="38"/>
    </row>
    <row r="16" spans="1:5" ht="20.100000000000001" customHeight="1" x14ac:dyDescent="0.2">
      <c r="A16" s="172" t="s">
        <v>40</v>
      </c>
      <c r="B16" s="177" t="s">
        <v>288</v>
      </c>
      <c r="C16" s="177" t="s">
        <v>289</v>
      </c>
      <c r="D16" s="38">
        <v>3</v>
      </c>
      <c r="E16" s="38"/>
    </row>
    <row r="17" spans="1:5" ht="20.100000000000001" customHeight="1" x14ac:dyDescent="0.2">
      <c r="A17" s="172" t="s">
        <v>41</v>
      </c>
      <c r="B17" s="177" t="s">
        <v>288</v>
      </c>
      <c r="C17" s="177" t="s">
        <v>294</v>
      </c>
      <c r="D17" s="38">
        <v>1</v>
      </c>
      <c r="E17" s="38"/>
    </row>
    <row r="18" spans="1:5" ht="20.100000000000001" customHeight="1" x14ac:dyDescent="0.2">
      <c r="A18" s="173" t="s">
        <v>42</v>
      </c>
      <c r="B18" s="177" t="s">
        <v>288</v>
      </c>
      <c r="C18" s="177" t="s">
        <v>290</v>
      </c>
      <c r="D18" s="38">
        <v>1</v>
      </c>
      <c r="E18" s="38"/>
    </row>
    <row r="19" spans="1:5" ht="20.100000000000001" customHeight="1" x14ac:dyDescent="0.2">
      <c r="A19" s="172" t="s">
        <v>47</v>
      </c>
      <c r="B19" s="177" t="s">
        <v>288</v>
      </c>
      <c r="C19" s="177" t="s">
        <v>292</v>
      </c>
      <c r="D19" s="38">
        <v>3</v>
      </c>
      <c r="E19" s="38"/>
    </row>
    <row r="20" spans="1:5" ht="20.100000000000001" customHeight="1" x14ac:dyDescent="0.2">
      <c r="A20" s="172" t="s">
        <v>143</v>
      </c>
      <c r="B20" s="177" t="s">
        <v>288</v>
      </c>
      <c r="C20" s="177" t="s">
        <v>290</v>
      </c>
      <c r="D20" s="38">
        <v>2</v>
      </c>
      <c r="E20" s="38"/>
    </row>
    <row r="21" spans="1:5" ht="20.100000000000001" customHeight="1" x14ac:dyDescent="0.2">
      <c r="A21" s="172" t="s">
        <v>49</v>
      </c>
      <c r="B21" s="177" t="s">
        <v>288</v>
      </c>
      <c r="C21" s="177" t="s">
        <v>296</v>
      </c>
      <c r="D21" s="38">
        <v>3</v>
      </c>
      <c r="E21" s="38"/>
    </row>
    <row r="22" spans="1:5" ht="20.100000000000001" customHeight="1" x14ac:dyDescent="0.2">
      <c r="A22" s="172" t="s">
        <v>53</v>
      </c>
      <c r="B22" s="177" t="s">
        <v>288</v>
      </c>
      <c r="C22" s="177" t="s">
        <v>291</v>
      </c>
      <c r="D22" s="38">
        <v>3</v>
      </c>
      <c r="E22" s="38"/>
    </row>
    <row r="23" spans="1:5" ht="20.100000000000001" customHeight="1" x14ac:dyDescent="0.2">
      <c r="A23" s="172" t="s">
        <v>267</v>
      </c>
      <c r="B23" s="177" t="s">
        <v>288</v>
      </c>
      <c r="C23" s="177" t="s">
        <v>290</v>
      </c>
      <c r="D23" s="38">
        <v>4</v>
      </c>
      <c r="E23" s="38"/>
    </row>
    <row r="24" spans="1:5" ht="20.100000000000001" customHeight="1" x14ac:dyDescent="0.2">
      <c r="A24" s="172" t="s">
        <v>254</v>
      </c>
      <c r="B24" s="177" t="s">
        <v>288</v>
      </c>
      <c r="C24" s="177" t="s">
        <v>292</v>
      </c>
      <c r="D24" s="38">
        <v>4</v>
      </c>
      <c r="E24" s="38"/>
    </row>
    <row r="25" spans="1:5" ht="20.100000000000001" customHeight="1" x14ac:dyDescent="0.2">
      <c r="A25" s="172" t="s">
        <v>255</v>
      </c>
      <c r="B25" s="177" t="s">
        <v>288</v>
      </c>
      <c r="C25" s="177" t="s">
        <v>294</v>
      </c>
      <c r="D25" s="38">
        <v>4</v>
      </c>
      <c r="E25" s="38"/>
    </row>
    <row r="26" spans="1:5" ht="20.100000000000001" customHeight="1" x14ac:dyDescent="0.2">
      <c r="A26" s="172" t="s">
        <v>54</v>
      </c>
      <c r="B26" s="177" t="s">
        <v>288</v>
      </c>
      <c r="C26" s="177" t="s">
        <v>297</v>
      </c>
      <c r="D26" s="38">
        <v>2</v>
      </c>
      <c r="E26" s="38"/>
    </row>
    <row r="27" spans="1:5" ht="20.100000000000001" customHeight="1" x14ac:dyDescent="0.2">
      <c r="A27" s="172" t="s">
        <v>149</v>
      </c>
      <c r="B27" s="177" t="s">
        <v>288</v>
      </c>
      <c r="C27" s="177" t="s">
        <v>122</v>
      </c>
      <c r="D27" s="38">
        <v>3</v>
      </c>
      <c r="E27" s="38"/>
    </row>
    <row r="28" spans="1:5" ht="20.100000000000001" customHeight="1" x14ac:dyDescent="0.2">
      <c r="A28" s="172" t="s">
        <v>257</v>
      </c>
      <c r="B28" s="177" t="s">
        <v>288</v>
      </c>
      <c r="C28" s="177" t="s">
        <v>291</v>
      </c>
      <c r="D28" s="38">
        <v>4</v>
      </c>
      <c r="E28" s="38"/>
    </row>
    <row r="29" spans="1:5" ht="20.100000000000001" customHeight="1" x14ac:dyDescent="0.2">
      <c r="A29" s="172" t="s">
        <v>57</v>
      </c>
      <c r="B29" s="177" t="s">
        <v>288</v>
      </c>
      <c r="C29" s="177" t="s">
        <v>291</v>
      </c>
      <c r="D29" s="38">
        <v>3</v>
      </c>
      <c r="E29" s="38"/>
    </row>
    <row r="30" spans="1:5" ht="20.100000000000001" customHeight="1" x14ac:dyDescent="0.2">
      <c r="A30" s="172" t="s">
        <v>58</v>
      </c>
      <c r="B30" s="177" t="s">
        <v>288</v>
      </c>
      <c r="C30" s="177" t="s">
        <v>294</v>
      </c>
      <c r="D30" s="38">
        <v>4</v>
      </c>
      <c r="E30" s="38"/>
    </row>
    <row r="31" spans="1:5" ht="20.100000000000001" customHeight="1" x14ac:dyDescent="0.2">
      <c r="A31" s="172" t="s">
        <v>169</v>
      </c>
      <c r="B31" s="177" t="s">
        <v>288</v>
      </c>
      <c r="C31" s="177" t="s">
        <v>296</v>
      </c>
      <c r="D31" s="38">
        <v>4</v>
      </c>
      <c r="E31" s="38"/>
    </row>
    <row r="32" spans="1:5" ht="20.100000000000001" customHeight="1" x14ac:dyDescent="0.2">
      <c r="A32" s="172" t="s">
        <v>174</v>
      </c>
      <c r="B32" s="177" t="s">
        <v>288</v>
      </c>
      <c r="C32" s="177" t="s">
        <v>291</v>
      </c>
      <c r="D32" s="38">
        <v>1</v>
      </c>
      <c r="E32" s="38"/>
    </row>
    <row r="33" spans="1:6" ht="20.100000000000001" customHeight="1" x14ac:dyDescent="0.2">
      <c r="A33" s="173" t="s">
        <v>175</v>
      </c>
      <c r="B33" s="177" t="s">
        <v>288</v>
      </c>
      <c r="C33" s="177" t="s">
        <v>294</v>
      </c>
      <c r="D33" s="38">
        <v>3</v>
      </c>
      <c r="E33" s="38"/>
    </row>
    <row r="34" spans="1:6" ht="20.100000000000001" customHeight="1" x14ac:dyDescent="0.2">
      <c r="A34" s="172" t="s">
        <v>190</v>
      </c>
      <c r="B34" s="177" t="s">
        <v>288</v>
      </c>
      <c r="C34" s="177" t="s">
        <v>291</v>
      </c>
      <c r="D34" s="38">
        <v>3</v>
      </c>
      <c r="E34" s="38"/>
    </row>
    <row r="35" spans="1:6" ht="20.100000000000001" customHeight="1" x14ac:dyDescent="0.2">
      <c r="A35" s="172" t="s">
        <v>191</v>
      </c>
      <c r="B35" s="177" t="s">
        <v>288</v>
      </c>
      <c r="C35" s="177" t="s">
        <v>292</v>
      </c>
      <c r="D35" s="177">
        <v>3</v>
      </c>
      <c r="E35" s="177"/>
    </row>
    <row r="36" spans="1:6" ht="20.100000000000001" customHeight="1" x14ac:dyDescent="0.2">
      <c r="A36" s="172" t="s">
        <v>59</v>
      </c>
      <c r="B36" s="177" t="s">
        <v>288</v>
      </c>
      <c r="C36" s="177" t="s">
        <v>122</v>
      </c>
      <c r="D36" s="38">
        <v>3</v>
      </c>
      <c r="E36" s="38"/>
      <c r="F36" s="178"/>
    </row>
    <row r="37" spans="1:6" ht="20.100000000000001" customHeight="1" x14ac:dyDescent="0.2">
      <c r="A37" s="172" t="s">
        <v>63</v>
      </c>
      <c r="B37" s="177" t="s">
        <v>288</v>
      </c>
      <c r="C37" s="177" t="s">
        <v>289</v>
      </c>
      <c r="D37" s="38">
        <v>3</v>
      </c>
      <c r="E37" s="38"/>
    </row>
    <row r="38" spans="1:6" ht="20.100000000000001" customHeight="1" x14ac:dyDescent="0.2">
      <c r="A38" s="172" t="s">
        <v>64</v>
      </c>
      <c r="B38" s="177" t="s">
        <v>288</v>
      </c>
      <c r="C38" s="177" t="s">
        <v>122</v>
      </c>
      <c r="D38" s="38">
        <v>3</v>
      </c>
      <c r="E38" s="38"/>
    </row>
    <row r="39" spans="1:6" ht="20.100000000000001" customHeight="1" x14ac:dyDescent="0.2">
      <c r="A39" s="172" t="s">
        <v>180</v>
      </c>
      <c r="B39" s="177" t="s">
        <v>288</v>
      </c>
      <c r="C39" s="177" t="s">
        <v>122</v>
      </c>
      <c r="D39" s="38">
        <v>4</v>
      </c>
      <c r="E39" s="38"/>
    </row>
    <row r="40" spans="1:6" ht="20.100000000000001" customHeight="1" x14ac:dyDescent="0.2">
      <c r="A40" s="172" t="s">
        <v>176</v>
      </c>
      <c r="B40" s="177" t="s">
        <v>288</v>
      </c>
      <c r="C40" s="177" t="s">
        <v>289</v>
      </c>
      <c r="D40" s="38">
        <v>3</v>
      </c>
      <c r="E40" s="38"/>
    </row>
    <row r="41" spans="1:6" ht="20.100000000000001" customHeight="1" x14ac:dyDescent="0.2">
      <c r="A41" s="172" t="s">
        <v>67</v>
      </c>
      <c r="B41" s="177" t="s">
        <v>288</v>
      </c>
      <c r="C41" s="177" t="s">
        <v>122</v>
      </c>
      <c r="D41" s="38">
        <v>3</v>
      </c>
      <c r="E41" s="38"/>
    </row>
    <row r="42" spans="1:6" ht="20.100000000000001" customHeight="1" x14ac:dyDescent="0.2">
      <c r="A42" s="172" t="s">
        <v>69</v>
      </c>
      <c r="B42" s="177" t="s">
        <v>288</v>
      </c>
      <c r="C42" s="177" t="s">
        <v>291</v>
      </c>
      <c r="D42" s="38">
        <v>3</v>
      </c>
      <c r="E42" s="38"/>
    </row>
    <row r="43" spans="1:6" ht="20.100000000000001" customHeight="1" x14ac:dyDescent="0.2">
      <c r="A43" s="172" t="s">
        <v>166</v>
      </c>
      <c r="B43" s="177" t="s">
        <v>288</v>
      </c>
      <c r="C43" s="177" t="s">
        <v>290</v>
      </c>
      <c r="D43" s="38">
        <v>4</v>
      </c>
      <c r="E43" s="38"/>
    </row>
    <row r="44" spans="1:6" ht="20.100000000000001" customHeight="1" x14ac:dyDescent="0.2">
      <c r="A44" s="173" t="s">
        <v>279</v>
      </c>
      <c r="B44" s="177" t="s">
        <v>288</v>
      </c>
      <c r="C44" s="177" t="s">
        <v>289</v>
      </c>
      <c r="D44" s="38">
        <v>3</v>
      </c>
      <c r="E44" s="38"/>
    </row>
    <row r="45" spans="1:6" ht="20.100000000000001" customHeight="1" x14ac:dyDescent="0.2">
      <c r="A45" s="172" t="s">
        <v>181</v>
      </c>
      <c r="B45" s="177" t="s">
        <v>288</v>
      </c>
      <c r="C45" s="177" t="s">
        <v>289</v>
      </c>
      <c r="D45" s="38">
        <v>5</v>
      </c>
      <c r="E45" s="38"/>
    </row>
    <row r="46" spans="1:6" ht="20.100000000000001" customHeight="1" x14ac:dyDescent="0.2">
      <c r="A46" s="172" t="s">
        <v>269</v>
      </c>
      <c r="B46" s="177" t="s">
        <v>288</v>
      </c>
      <c r="C46" s="177" t="s">
        <v>289</v>
      </c>
      <c r="D46" s="38">
        <v>5</v>
      </c>
      <c r="E46" s="38"/>
    </row>
    <row r="47" spans="1:6" ht="20.100000000000001" customHeight="1" x14ac:dyDescent="0.2">
      <c r="A47" s="172" t="s">
        <v>268</v>
      </c>
      <c r="B47" s="177" t="s">
        <v>288</v>
      </c>
      <c r="C47" s="177" t="s">
        <v>289</v>
      </c>
      <c r="D47" s="38">
        <v>5</v>
      </c>
      <c r="E47" s="38"/>
    </row>
    <row r="48" spans="1:6" ht="20.100000000000001" customHeight="1" x14ac:dyDescent="0.2">
      <c r="A48" s="172" t="s">
        <v>230</v>
      </c>
      <c r="B48" s="177" t="s">
        <v>288</v>
      </c>
      <c r="C48" s="177" t="s">
        <v>291</v>
      </c>
      <c r="D48" s="38">
        <v>4</v>
      </c>
      <c r="E48" s="38"/>
    </row>
    <row r="49" spans="1:7" ht="20.100000000000001" customHeight="1" x14ac:dyDescent="0.2">
      <c r="A49" s="172" t="s">
        <v>183</v>
      </c>
      <c r="B49" s="177" t="s">
        <v>288</v>
      </c>
      <c r="C49" s="177" t="s">
        <v>291</v>
      </c>
      <c r="D49" s="38">
        <v>3</v>
      </c>
      <c r="E49" s="38"/>
    </row>
    <row r="50" spans="1:7" ht="20.100000000000001" customHeight="1" x14ac:dyDescent="0.2">
      <c r="A50" s="172" t="s">
        <v>177</v>
      </c>
      <c r="B50" s="177" t="s">
        <v>288</v>
      </c>
      <c r="C50" s="177" t="s">
        <v>291</v>
      </c>
      <c r="D50" s="38">
        <v>3</v>
      </c>
      <c r="E50" s="38"/>
    </row>
    <row r="51" spans="1:7" ht="20.100000000000001" customHeight="1" x14ac:dyDescent="0.2">
      <c r="A51" s="173" t="s">
        <v>281</v>
      </c>
      <c r="B51" s="177" t="s">
        <v>288</v>
      </c>
      <c r="C51" s="177" t="s">
        <v>289</v>
      </c>
      <c r="D51" s="38">
        <v>3</v>
      </c>
      <c r="E51" s="38"/>
    </row>
    <row r="52" spans="1:7" ht="20.100000000000001" customHeight="1" x14ac:dyDescent="0.2">
      <c r="A52" s="173" t="s">
        <v>282</v>
      </c>
      <c r="B52" s="177" t="s">
        <v>288</v>
      </c>
      <c r="C52" s="177" t="s">
        <v>290</v>
      </c>
      <c r="D52" s="38">
        <v>3</v>
      </c>
      <c r="E52" s="38"/>
    </row>
    <row r="53" spans="1:7" ht="20.100000000000001" customHeight="1" x14ac:dyDescent="0.2">
      <c r="A53" s="173" t="s">
        <v>283</v>
      </c>
      <c r="B53" s="177" t="s">
        <v>288</v>
      </c>
      <c r="C53" s="177" t="s">
        <v>289</v>
      </c>
      <c r="D53" s="38">
        <v>3</v>
      </c>
      <c r="E53" s="38"/>
    </row>
    <row r="54" spans="1:7" ht="20.100000000000001" customHeight="1" x14ac:dyDescent="0.2">
      <c r="A54" s="173" t="s">
        <v>277</v>
      </c>
      <c r="B54" s="177" t="s">
        <v>288</v>
      </c>
      <c r="C54" s="177" t="s">
        <v>291</v>
      </c>
      <c r="D54" s="38">
        <v>4</v>
      </c>
      <c r="E54" s="38"/>
    </row>
    <row r="55" spans="1:7" ht="20.100000000000001" customHeight="1" x14ac:dyDescent="0.2">
      <c r="A55" s="173" t="s">
        <v>278</v>
      </c>
      <c r="B55" s="177" t="s">
        <v>288</v>
      </c>
      <c r="C55" s="177" t="s">
        <v>290</v>
      </c>
      <c r="D55" s="38">
        <v>3</v>
      </c>
      <c r="E55" s="38"/>
    </row>
    <row r="56" spans="1:7" ht="20.100000000000001" customHeight="1" x14ac:dyDescent="0.2">
      <c r="A56" s="173" t="s">
        <v>280</v>
      </c>
      <c r="B56" s="177" t="s">
        <v>288</v>
      </c>
      <c r="C56" s="177" t="s">
        <v>289</v>
      </c>
      <c r="D56" s="38">
        <v>3</v>
      </c>
      <c r="E56" s="38"/>
      <c r="G56" s="178"/>
    </row>
    <row r="57" spans="1:7" ht="20.100000000000001" customHeight="1" x14ac:dyDescent="0.2">
      <c r="A57" s="172" t="s">
        <v>72</v>
      </c>
      <c r="B57" s="177" t="s">
        <v>288</v>
      </c>
      <c r="C57" s="177" t="s">
        <v>291</v>
      </c>
      <c r="D57" s="38">
        <v>4</v>
      </c>
      <c r="E57" s="38"/>
    </row>
    <row r="58" spans="1:7" ht="20.100000000000001" customHeight="1" x14ac:dyDescent="0.2">
      <c r="A58" s="172" t="s">
        <v>74</v>
      </c>
      <c r="B58" s="177" t="s">
        <v>288</v>
      </c>
      <c r="C58" s="177" t="s">
        <v>292</v>
      </c>
      <c r="D58" s="38">
        <v>3</v>
      </c>
      <c r="E58" s="38"/>
    </row>
    <row r="59" spans="1:7" ht="20.100000000000001" customHeight="1" x14ac:dyDescent="0.2">
      <c r="A59" s="172" t="s">
        <v>75</v>
      </c>
      <c r="B59" s="177" t="s">
        <v>288</v>
      </c>
      <c r="C59" s="177" t="s">
        <v>289</v>
      </c>
      <c r="D59" s="38">
        <v>2</v>
      </c>
      <c r="E59" s="38"/>
    </row>
    <row r="60" spans="1:7" ht="20.100000000000001" customHeight="1" x14ac:dyDescent="0.2">
      <c r="A60" s="172" t="s">
        <v>150</v>
      </c>
      <c r="B60" s="177" t="s">
        <v>288</v>
      </c>
      <c r="C60" s="177" t="s">
        <v>290</v>
      </c>
      <c r="D60" s="38">
        <v>3</v>
      </c>
      <c r="E60" s="38"/>
    </row>
    <row r="61" spans="1:7" ht="20.100000000000001" customHeight="1" x14ac:dyDescent="0.2">
      <c r="A61" s="172" t="s">
        <v>155</v>
      </c>
      <c r="B61" s="177" t="s">
        <v>288</v>
      </c>
      <c r="C61" s="177" t="s">
        <v>289</v>
      </c>
      <c r="D61" s="38">
        <v>3</v>
      </c>
      <c r="E61" s="38"/>
    </row>
    <row r="62" spans="1:7" ht="20.100000000000001" customHeight="1" x14ac:dyDescent="0.2">
      <c r="A62" s="172" t="s">
        <v>167</v>
      </c>
      <c r="B62" s="177" t="s">
        <v>288</v>
      </c>
      <c r="C62" s="177" t="s">
        <v>289</v>
      </c>
      <c r="D62" s="38">
        <v>3</v>
      </c>
      <c r="E62" s="38"/>
    </row>
    <row r="63" spans="1:7" ht="20.100000000000001" customHeight="1" x14ac:dyDescent="0.2">
      <c r="A63" s="172" t="s">
        <v>79</v>
      </c>
      <c r="B63" s="177" t="s">
        <v>288</v>
      </c>
      <c r="C63" s="177" t="s">
        <v>291</v>
      </c>
      <c r="D63" s="38">
        <v>3</v>
      </c>
      <c r="E63" s="38"/>
    </row>
    <row r="64" spans="1:7" ht="20.100000000000001" customHeight="1" x14ac:dyDescent="0.2">
      <c r="A64" s="172" t="s">
        <v>227</v>
      </c>
      <c r="B64" s="177" t="s">
        <v>288</v>
      </c>
      <c r="C64" s="177" t="s">
        <v>292</v>
      </c>
      <c r="D64" s="38">
        <v>4</v>
      </c>
      <c r="E64" s="38"/>
    </row>
    <row r="65" spans="1:5" ht="20.100000000000001" customHeight="1" x14ac:dyDescent="0.2">
      <c r="A65" s="172" t="s">
        <v>226</v>
      </c>
      <c r="B65" s="177" t="s">
        <v>288</v>
      </c>
      <c r="C65" s="177" t="s">
        <v>291</v>
      </c>
      <c r="D65" s="38">
        <v>3</v>
      </c>
      <c r="E65" s="38"/>
    </row>
    <row r="66" spans="1:5" ht="20.100000000000001" customHeight="1" x14ac:dyDescent="0.2">
      <c r="A66" s="172" t="s">
        <v>82</v>
      </c>
      <c r="B66" s="177" t="s">
        <v>288</v>
      </c>
      <c r="C66" s="177" t="s">
        <v>122</v>
      </c>
      <c r="D66" s="38">
        <v>1</v>
      </c>
      <c r="E66" s="38"/>
    </row>
    <row r="67" spans="1:5" ht="20.100000000000001" customHeight="1" x14ac:dyDescent="0.2">
      <c r="A67" s="172" t="s">
        <v>151</v>
      </c>
      <c r="B67" s="177" t="s">
        <v>288</v>
      </c>
      <c r="C67" s="177" t="s">
        <v>122</v>
      </c>
      <c r="D67" s="38">
        <v>2</v>
      </c>
      <c r="E67" s="38"/>
    </row>
    <row r="68" spans="1:5" ht="20.100000000000001" customHeight="1" x14ac:dyDescent="0.2">
      <c r="A68" s="172" t="s">
        <v>215</v>
      </c>
      <c r="B68" s="177" t="s">
        <v>288</v>
      </c>
      <c r="C68" s="177" t="s">
        <v>122</v>
      </c>
      <c r="D68" s="38">
        <v>2</v>
      </c>
      <c r="E68" s="38"/>
    </row>
    <row r="69" spans="1:5" ht="20.100000000000001" customHeight="1" x14ac:dyDescent="0.2">
      <c r="A69" s="172" t="s">
        <v>214</v>
      </c>
      <c r="B69" s="177" t="s">
        <v>288</v>
      </c>
      <c r="C69" s="177" t="s">
        <v>289</v>
      </c>
      <c r="D69" s="38">
        <v>3</v>
      </c>
      <c r="E69" s="38"/>
    </row>
    <row r="70" spans="1:5" ht="20.100000000000001" customHeight="1" x14ac:dyDescent="0.2">
      <c r="A70" s="172" t="s">
        <v>218</v>
      </c>
      <c r="B70" s="177" t="s">
        <v>288</v>
      </c>
      <c r="C70" s="177" t="s">
        <v>291</v>
      </c>
      <c r="D70" s="38">
        <v>3</v>
      </c>
      <c r="E70" s="38"/>
    </row>
    <row r="71" spans="1:5" ht="20.100000000000001" customHeight="1" x14ac:dyDescent="0.2">
      <c r="A71" s="172" t="s">
        <v>217</v>
      </c>
      <c r="B71" s="177" t="s">
        <v>288</v>
      </c>
      <c r="C71" s="177" t="s">
        <v>291</v>
      </c>
      <c r="D71" s="38">
        <v>3</v>
      </c>
      <c r="E71" s="38"/>
    </row>
    <row r="72" spans="1:5" ht="20.100000000000001" customHeight="1" x14ac:dyDescent="0.2">
      <c r="A72" s="172" t="s">
        <v>90</v>
      </c>
      <c r="B72" s="177" t="s">
        <v>288</v>
      </c>
      <c r="C72" s="177" t="s">
        <v>297</v>
      </c>
      <c r="D72" s="38">
        <v>2</v>
      </c>
      <c r="E72" s="38"/>
    </row>
    <row r="73" spans="1:5" ht="20.100000000000001" customHeight="1" x14ac:dyDescent="0.2">
      <c r="A73" s="172" t="s">
        <v>168</v>
      </c>
      <c r="B73" s="177" t="s">
        <v>288</v>
      </c>
      <c r="C73" s="177" t="s">
        <v>291</v>
      </c>
      <c r="D73" s="177" t="s">
        <v>298</v>
      </c>
      <c r="E73" s="38"/>
    </row>
    <row r="74" spans="1:5" ht="20.100000000000001" customHeight="1" x14ac:dyDescent="0.2">
      <c r="A74" s="172" t="s">
        <v>156</v>
      </c>
      <c r="B74" s="177" t="s">
        <v>288</v>
      </c>
      <c r="C74" s="177" t="s">
        <v>291</v>
      </c>
      <c r="D74" s="38">
        <v>3</v>
      </c>
      <c r="E74" s="38"/>
    </row>
    <row r="75" spans="1:5" ht="20.100000000000001" customHeight="1" x14ac:dyDescent="0.2">
      <c r="A75" s="172" t="s">
        <v>184</v>
      </c>
      <c r="B75" s="177" t="s">
        <v>288</v>
      </c>
      <c r="C75" s="177" t="s">
        <v>291</v>
      </c>
      <c r="D75" s="38">
        <v>2</v>
      </c>
      <c r="E75" s="38"/>
    </row>
    <row r="76" spans="1:5" ht="20.100000000000001" customHeight="1" x14ac:dyDescent="0.2">
      <c r="A76" s="172" t="s">
        <v>187</v>
      </c>
      <c r="B76" s="177" t="s">
        <v>288</v>
      </c>
      <c r="C76" s="177" t="s">
        <v>294</v>
      </c>
      <c r="D76" s="38">
        <v>2</v>
      </c>
      <c r="E76" s="38"/>
    </row>
    <row r="77" spans="1:5" ht="20.100000000000001" customHeight="1" x14ac:dyDescent="0.2">
      <c r="A77" s="172" t="s">
        <v>258</v>
      </c>
      <c r="B77" s="177" t="s">
        <v>288</v>
      </c>
      <c r="C77" s="177" t="s">
        <v>291</v>
      </c>
      <c r="D77" s="38">
        <v>4</v>
      </c>
      <c r="E77" s="38"/>
    </row>
    <row r="78" spans="1:5" ht="20.100000000000001" customHeight="1" x14ac:dyDescent="0.2">
      <c r="A78" s="172" t="s">
        <v>158</v>
      </c>
      <c r="B78" s="177" t="s">
        <v>288</v>
      </c>
      <c r="C78" s="177" t="s">
        <v>290</v>
      </c>
      <c r="D78" s="38">
        <v>5</v>
      </c>
      <c r="E78" s="38"/>
    </row>
    <row r="79" spans="1:5" ht="20.100000000000001" customHeight="1" x14ac:dyDescent="0.2">
      <c r="A79" s="172" t="s">
        <v>94</v>
      </c>
      <c r="B79" s="177" t="s">
        <v>288</v>
      </c>
      <c r="C79" s="177" t="s">
        <v>289</v>
      </c>
      <c r="D79" s="38">
        <v>2</v>
      </c>
      <c r="E79" s="38"/>
    </row>
    <row r="80" spans="1:5" ht="20.100000000000001" customHeight="1" x14ac:dyDescent="0.2">
      <c r="A80" s="172" t="s">
        <v>172</v>
      </c>
      <c r="B80" s="177" t="s">
        <v>288</v>
      </c>
      <c r="C80" s="177" t="s">
        <v>289</v>
      </c>
      <c r="D80" s="38">
        <v>3</v>
      </c>
      <c r="E80" s="38"/>
    </row>
    <row r="81" spans="1:6" ht="20.100000000000001" customHeight="1" x14ac:dyDescent="0.2">
      <c r="A81" s="172" t="s">
        <v>171</v>
      </c>
      <c r="B81" s="177" t="s">
        <v>288</v>
      </c>
      <c r="C81" s="177" t="s">
        <v>289</v>
      </c>
      <c r="D81" s="38">
        <v>3</v>
      </c>
      <c r="E81" s="38"/>
    </row>
    <row r="82" spans="1:6" ht="20.100000000000001" customHeight="1" x14ac:dyDescent="0.2">
      <c r="A82" s="172" t="s">
        <v>229</v>
      </c>
      <c r="B82" s="177" t="s">
        <v>288</v>
      </c>
      <c r="C82" s="177" t="s">
        <v>122</v>
      </c>
      <c r="D82" s="38">
        <v>3</v>
      </c>
      <c r="E82" s="38"/>
    </row>
    <row r="83" spans="1:6" ht="20.100000000000001" customHeight="1" x14ac:dyDescent="0.2">
      <c r="A83" s="172" t="s">
        <v>105</v>
      </c>
      <c r="B83" s="177" t="s">
        <v>288</v>
      </c>
      <c r="C83" s="177" t="s">
        <v>289</v>
      </c>
      <c r="D83" s="38">
        <v>4</v>
      </c>
      <c r="E83" s="38"/>
    </row>
    <row r="84" spans="1:6" ht="20.100000000000001" customHeight="1" x14ac:dyDescent="0.2">
      <c r="A84" s="172" t="s">
        <v>165</v>
      </c>
      <c r="B84" s="177" t="s">
        <v>288</v>
      </c>
      <c r="C84" s="177" t="s">
        <v>291</v>
      </c>
      <c r="D84" s="38">
        <v>4</v>
      </c>
      <c r="E84" s="38"/>
    </row>
    <row r="85" spans="1:6" ht="20.100000000000001" customHeight="1" x14ac:dyDescent="0.2">
      <c r="A85" s="172" t="s">
        <v>270</v>
      </c>
      <c r="B85" s="177" t="s">
        <v>288</v>
      </c>
      <c r="C85" s="177" t="s">
        <v>291</v>
      </c>
      <c r="D85" s="38">
        <v>3</v>
      </c>
      <c r="E85" s="38"/>
    </row>
    <row r="86" spans="1:6" ht="20.100000000000001" customHeight="1" x14ac:dyDescent="0.2">
      <c r="A86" s="172" t="s">
        <v>96</v>
      </c>
      <c r="B86" s="177" t="s">
        <v>288</v>
      </c>
      <c r="C86" s="177" t="s">
        <v>290</v>
      </c>
      <c r="D86" s="177">
        <v>4</v>
      </c>
      <c r="E86" s="177"/>
      <c r="F86">
        <v>4</v>
      </c>
    </row>
    <row r="87" spans="1:6" ht="20.100000000000001" customHeight="1" x14ac:dyDescent="0.2">
      <c r="A87" s="172" t="s">
        <v>97</v>
      </c>
      <c r="B87" s="177" t="s">
        <v>288</v>
      </c>
      <c r="C87" s="177" t="s">
        <v>122</v>
      </c>
      <c r="D87" s="38">
        <v>4</v>
      </c>
      <c r="E87" s="38"/>
    </row>
    <row r="88" spans="1:6" ht="20.100000000000001" customHeight="1" x14ac:dyDescent="0.2">
      <c r="A88" s="172" t="s">
        <v>98</v>
      </c>
      <c r="B88" s="177" t="s">
        <v>288</v>
      </c>
      <c r="C88" s="177" t="s">
        <v>291</v>
      </c>
      <c r="D88" s="38">
        <v>4</v>
      </c>
      <c r="E88" s="38"/>
    </row>
    <row r="89" spans="1:6" ht="20.100000000000001" customHeight="1" x14ac:dyDescent="0.2">
      <c r="A89" s="172" t="s">
        <v>99</v>
      </c>
      <c r="B89" s="177" t="s">
        <v>288</v>
      </c>
      <c r="C89" s="177" t="s">
        <v>292</v>
      </c>
      <c r="D89" s="38">
        <v>3</v>
      </c>
      <c r="E89" s="38"/>
    </row>
    <row r="90" spans="1:6" ht="20.100000000000001" customHeight="1" x14ac:dyDescent="0.2">
      <c r="A90" s="172" t="s">
        <v>159</v>
      </c>
      <c r="B90" s="177" t="s">
        <v>288</v>
      </c>
      <c r="C90" s="177" t="s">
        <v>291</v>
      </c>
      <c r="D90" s="38">
        <v>4</v>
      </c>
      <c r="E90" s="38"/>
    </row>
    <row r="91" spans="1:6" ht="20.100000000000001" customHeight="1" x14ac:dyDescent="0.2">
      <c r="A91" s="172" t="s">
        <v>160</v>
      </c>
      <c r="B91" s="177" t="s">
        <v>288</v>
      </c>
      <c r="C91" s="177" t="s">
        <v>289</v>
      </c>
      <c r="D91" s="38">
        <v>3</v>
      </c>
      <c r="E91" s="38"/>
    </row>
    <row r="92" spans="1:6" ht="20.100000000000001" customHeight="1" x14ac:dyDescent="0.2">
      <c r="A92" s="172" t="s">
        <v>100</v>
      </c>
      <c r="B92" s="177" t="s">
        <v>288</v>
      </c>
      <c r="C92" s="177" t="s">
        <v>122</v>
      </c>
      <c r="D92" s="38">
        <v>1</v>
      </c>
      <c r="E92" s="38"/>
    </row>
    <row r="93" spans="1:6" ht="20.100000000000001" customHeight="1" x14ac:dyDescent="0.2">
      <c r="A93" s="172" t="s">
        <v>170</v>
      </c>
      <c r="B93" s="177" t="s">
        <v>293</v>
      </c>
      <c r="C93" s="38"/>
      <c r="D93" s="38"/>
      <c r="E93" s="38"/>
    </row>
    <row r="94" spans="1:6" ht="20.100000000000001" customHeight="1" x14ac:dyDescent="0.2">
      <c r="A94" s="172" t="s">
        <v>32</v>
      </c>
      <c r="B94" s="177" t="s">
        <v>293</v>
      </c>
      <c r="C94" s="38"/>
      <c r="D94" s="38"/>
      <c r="E94" s="38"/>
    </row>
    <row r="95" spans="1:6" ht="20.100000000000001" customHeight="1" x14ac:dyDescent="0.2">
      <c r="A95" s="172" t="s">
        <v>33</v>
      </c>
      <c r="B95" s="177" t="s">
        <v>293</v>
      </c>
      <c r="C95" s="38"/>
      <c r="D95" s="38"/>
      <c r="E95" s="38"/>
    </row>
    <row r="96" spans="1:6" ht="20.100000000000001" customHeight="1" x14ac:dyDescent="0.2">
      <c r="A96" s="172" t="s">
        <v>35</v>
      </c>
      <c r="B96" s="177" t="s">
        <v>293</v>
      </c>
      <c r="C96" s="38"/>
      <c r="D96" s="38"/>
      <c r="E96" s="38"/>
    </row>
    <row r="97" spans="1:5" ht="20.100000000000001" customHeight="1" x14ac:dyDescent="0.2">
      <c r="A97" s="172" t="s">
        <v>39</v>
      </c>
      <c r="B97" s="177" t="s">
        <v>293</v>
      </c>
      <c r="C97" s="38"/>
      <c r="D97" s="38"/>
      <c r="E97" s="38"/>
    </row>
    <row r="98" spans="1:5" ht="20.100000000000001" customHeight="1" x14ac:dyDescent="0.2">
      <c r="A98" s="172" t="s">
        <v>192</v>
      </c>
      <c r="B98" s="177" t="s">
        <v>293</v>
      </c>
      <c r="C98" s="38"/>
      <c r="D98" s="38"/>
      <c r="E98" s="38"/>
    </row>
    <row r="99" spans="1:5" ht="20.100000000000001" customHeight="1" x14ac:dyDescent="0.2">
      <c r="A99" s="172" t="s">
        <v>146</v>
      </c>
      <c r="B99" s="177" t="s">
        <v>293</v>
      </c>
      <c r="C99" s="38"/>
      <c r="D99" s="38"/>
      <c r="E99" s="38"/>
    </row>
    <row r="100" spans="1:5" ht="20.100000000000001" customHeight="1" x14ac:dyDescent="0.2">
      <c r="A100" s="172" t="s">
        <v>44</v>
      </c>
      <c r="B100" s="177" t="s">
        <v>293</v>
      </c>
      <c r="C100" s="38"/>
      <c r="D100" s="38"/>
      <c r="E100" s="38"/>
    </row>
    <row r="101" spans="1:5" ht="20.100000000000001" customHeight="1" x14ac:dyDescent="0.2">
      <c r="A101" s="172" t="s">
        <v>45</v>
      </c>
      <c r="B101" s="177" t="s">
        <v>293</v>
      </c>
      <c r="C101" s="38"/>
      <c r="D101" s="38"/>
      <c r="E101" s="38"/>
    </row>
    <row r="102" spans="1:5" ht="20.100000000000001" customHeight="1" x14ac:dyDescent="0.2">
      <c r="A102" s="172" t="s">
        <v>46</v>
      </c>
      <c r="B102" s="177" t="s">
        <v>293</v>
      </c>
      <c r="C102" s="38"/>
      <c r="D102" s="38"/>
      <c r="E102" s="38"/>
    </row>
    <row r="103" spans="1:5" ht="20.100000000000001" customHeight="1" x14ac:dyDescent="0.2">
      <c r="A103" s="172" t="s">
        <v>48</v>
      </c>
      <c r="B103" s="177" t="s">
        <v>293</v>
      </c>
      <c r="C103" s="38"/>
      <c r="D103" s="38"/>
      <c r="E103" s="38"/>
    </row>
    <row r="104" spans="1:5" ht="20.100000000000001" customHeight="1" x14ac:dyDescent="0.2">
      <c r="A104" s="172" t="s">
        <v>50</v>
      </c>
      <c r="B104" s="177" t="s">
        <v>293</v>
      </c>
      <c r="C104" s="38"/>
      <c r="D104" s="38"/>
      <c r="E104" s="38"/>
    </row>
    <row r="105" spans="1:5" ht="20.100000000000001" customHeight="1" x14ac:dyDescent="0.2">
      <c r="A105" s="172" t="s">
        <v>51</v>
      </c>
      <c r="B105" s="177" t="s">
        <v>293</v>
      </c>
      <c r="C105" s="38"/>
      <c r="D105" s="38"/>
      <c r="E105" s="38"/>
    </row>
    <row r="106" spans="1:5" ht="20.100000000000001" customHeight="1" x14ac:dyDescent="0.2">
      <c r="A106" s="172" t="s">
        <v>52</v>
      </c>
      <c r="B106" s="177" t="s">
        <v>293</v>
      </c>
      <c r="C106" s="38"/>
      <c r="D106" s="38"/>
      <c r="E106" s="38"/>
    </row>
    <row r="107" spans="1:5" ht="20.100000000000001" customHeight="1" x14ac:dyDescent="0.2">
      <c r="A107" s="172" t="s">
        <v>266</v>
      </c>
      <c r="B107" s="177" t="s">
        <v>293</v>
      </c>
      <c r="C107" s="38"/>
      <c r="D107" s="38"/>
      <c r="E107" s="38"/>
    </row>
    <row r="108" spans="1:5" ht="20.100000000000001" customHeight="1" x14ac:dyDescent="0.2">
      <c r="A108" s="172" t="s">
        <v>56</v>
      </c>
      <c r="B108" s="177" t="s">
        <v>293</v>
      </c>
      <c r="C108" s="38"/>
      <c r="D108" s="38"/>
      <c r="E108" s="38"/>
    </row>
    <row r="109" spans="1:5" ht="20.100000000000001" customHeight="1" x14ac:dyDescent="0.2">
      <c r="A109" s="172" t="s">
        <v>60</v>
      </c>
      <c r="B109" s="177" t="s">
        <v>293</v>
      </c>
      <c r="C109" s="38"/>
      <c r="D109" s="38"/>
      <c r="E109" s="38"/>
    </row>
    <row r="110" spans="1:5" ht="20.100000000000001" customHeight="1" x14ac:dyDescent="0.2">
      <c r="A110" s="172" t="s">
        <v>153</v>
      </c>
      <c r="B110" s="177" t="s">
        <v>293</v>
      </c>
      <c r="C110" s="38"/>
      <c r="D110" s="38"/>
      <c r="E110" s="38"/>
    </row>
    <row r="111" spans="1:5" ht="20.100000000000001" customHeight="1" x14ac:dyDescent="0.2">
      <c r="A111" s="172" t="s">
        <v>61</v>
      </c>
      <c r="B111" s="177" t="s">
        <v>293</v>
      </c>
      <c r="C111" s="38"/>
      <c r="D111" s="38"/>
      <c r="E111" s="38"/>
    </row>
    <row r="112" spans="1:5" ht="20.100000000000001" customHeight="1" x14ac:dyDescent="0.2">
      <c r="A112" s="172" t="s">
        <v>62</v>
      </c>
      <c r="B112" s="177" t="s">
        <v>293</v>
      </c>
      <c r="C112" s="38"/>
      <c r="D112" s="38"/>
      <c r="E112" s="38"/>
    </row>
    <row r="113" spans="1:5" ht="20.100000000000001" customHeight="1" x14ac:dyDescent="0.2">
      <c r="A113" s="172" t="s">
        <v>163</v>
      </c>
      <c r="B113" s="177" t="s">
        <v>293</v>
      </c>
      <c r="C113" s="38"/>
      <c r="D113" s="38"/>
      <c r="E113" s="38"/>
    </row>
    <row r="114" spans="1:5" ht="20.100000000000001" customHeight="1" x14ac:dyDescent="0.2">
      <c r="A114" s="172" t="s">
        <v>186</v>
      </c>
      <c r="B114" s="177" t="s">
        <v>293</v>
      </c>
      <c r="C114" s="38"/>
      <c r="D114" s="38"/>
      <c r="E114" s="38"/>
    </row>
    <row r="115" spans="1:5" ht="20.100000000000001" customHeight="1" x14ac:dyDescent="0.2">
      <c r="A115" s="172" t="s">
        <v>65</v>
      </c>
      <c r="B115" s="177" t="s">
        <v>293</v>
      </c>
      <c r="C115" s="38"/>
      <c r="D115" s="38"/>
      <c r="E115" s="38"/>
    </row>
    <row r="116" spans="1:5" ht="20.100000000000001" customHeight="1" x14ac:dyDescent="0.2">
      <c r="A116" s="172" t="s">
        <v>220</v>
      </c>
      <c r="B116" s="177" t="s">
        <v>293</v>
      </c>
      <c r="C116" s="38"/>
      <c r="D116" s="38"/>
      <c r="E116" s="38"/>
    </row>
    <row r="117" spans="1:5" ht="20.100000000000001" customHeight="1" x14ac:dyDescent="0.2">
      <c r="A117" s="172" t="s">
        <v>179</v>
      </c>
      <c r="B117" s="177" t="s">
        <v>293</v>
      </c>
      <c r="C117" s="38"/>
      <c r="D117" s="38"/>
      <c r="E117" s="38"/>
    </row>
    <row r="118" spans="1:5" ht="20.100000000000001" customHeight="1" x14ac:dyDescent="0.2">
      <c r="A118" s="172" t="s">
        <v>236</v>
      </c>
      <c r="B118" s="177" t="s">
        <v>293</v>
      </c>
      <c r="C118" s="38"/>
      <c r="D118" s="38"/>
      <c r="E118" s="38"/>
    </row>
    <row r="119" spans="1:5" ht="20.100000000000001" customHeight="1" x14ac:dyDescent="0.2">
      <c r="A119" s="172" t="s">
        <v>66</v>
      </c>
      <c r="B119" s="177" t="s">
        <v>293</v>
      </c>
      <c r="C119" s="38"/>
      <c r="D119" s="38"/>
      <c r="E119" s="38"/>
    </row>
    <row r="120" spans="1:5" ht="20.100000000000001" customHeight="1" x14ac:dyDescent="0.2">
      <c r="A120" s="172" t="s">
        <v>161</v>
      </c>
      <c r="B120" s="177" t="s">
        <v>293</v>
      </c>
      <c r="C120" s="38"/>
      <c r="D120" s="38"/>
      <c r="E120" s="38"/>
    </row>
    <row r="121" spans="1:5" ht="20.100000000000001" customHeight="1" x14ac:dyDescent="0.2">
      <c r="A121" s="172" t="s">
        <v>253</v>
      </c>
      <c r="B121" s="177" t="s">
        <v>293</v>
      </c>
      <c r="C121" s="38"/>
      <c r="D121" s="38"/>
      <c r="E121" s="38"/>
    </row>
    <row r="122" spans="1:5" ht="20.100000000000001" customHeight="1" x14ac:dyDescent="0.2">
      <c r="A122" s="172" t="s">
        <v>68</v>
      </c>
      <c r="B122" s="38" t="s">
        <v>293</v>
      </c>
      <c r="C122" s="38"/>
      <c r="D122" s="38"/>
      <c r="E122" s="38"/>
    </row>
    <row r="123" spans="1:5" ht="20.100000000000001" customHeight="1" x14ac:dyDescent="0.2">
      <c r="A123" s="172" t="s">
        <v>70</v>
      </c>
      <c r="B123" s="177" t="s">
        <v>293</v>
      </c>
      <c r="C123" s="38"/>
      <c r="D123" s="38"/>
      <c r="E123" s="38"/>
    </row>
    <row r="124" spans="1:5" ht="20.100000000000001" customHeight="1" x14ac:dyDescent="0.2">
      <c r="A124" s="172" t="s">
        <v>154</v>
      </c>
      <c r="B124" s="177" t="s">
        <v>293</v>
      </c>
      <c r="C124" s="38"/>
      <c r="D124" s="38"/>
      <c r="E124" s="38"/>
    </row>
    <row r="125" spans="1:5" ht="20.100000000000001" customHeight="1" x14ac:dyDescent="0.2">
      <c r="A125" s="172" t="s">
        <v>259</v>
      </c>
      <c r="B125" s="177" t="s">
        <v>293</v>
      </c>
      <c r="C125" s="38"/>
      <c r="D125" s="38"/>
      <c r="E125" s="38"/>
    </row>
    <row r="126" spans="1:5" ht="20.100000000000001" customHeight="1" x14ac:dyDescent="0.2">
      <c r="A126" s="172" t="s">
        <v>193</v>
      </c>
      <c r="B126" s="177" t="s">
        <v>293</v>
      </c>
      <c r="C126" s="38"/>
      <c r="D126" s="38"/>
      <c r="E126" s="38"/>
    </row>
    <row r="127" spans="1:5" ht="20.100000000000001" customHeight="1" x14ac:dyDescent="0.2">
      <c r="A127" s="172" t="s">
        <v>71</v>
      </c>
      <c r="B127" s="177" t="s">
        <v>293</v>
      </c>
      <c r="C127" s="38"/>
      <c r="D127" s="38"/>
      <c r="E127" s="38"/>
    </row>
    <row r="128" spans="1:5" ht="20.100000000000001" customHeight="1" x14ac:dyDescent="0.2">
      <c r="A128" s="173" t="s">
        <v>276</v>
      </c>
      <c r="B128" s="177" t="s">
        <v>293</v>
      </c>
      <c r="C128" s="38"/>
      <c r="D128" s="38"/>
      <c r="E128" s="38"/>
    </row>
    <row r="129" spans="1:5" ht="20.100000000000001" customHeight="1" x14ac:dyDescent="0.2">
      <c r="A129" s="172" t="s">
        <v>194</v>
      </c>
      <c r="B129" s="177" t="s">
        <v>293</v>
      </c>
      <c r="C129" s="38"/>
      <c r="D129" s="38"/>
      <c r="E129" s="38"/>
    </row>
    <row r="130" spans="1:5" ht="20.100000000000001" customHeight="1" x14ac:dyDescent="0.2">
      <c r="A130" s="172" t="s">
        <v>73</v>
      </c>
      <c r="B130" s="177" t="s">
        <v>293</v>
      </c>
      <c r="C130" s="38"/>
      <c r="D130" s="38"/>
      <c r="E130" s="38"/>
    </row>
    <row r="131" spans="1:5" ht="20.100000000000001" customHeight="1" x14ac:dyDescent="0.2">
      <c r="A131" s="172" t="s">
        <v>76</v>
      </c>
      <c r="B131" s="177" t="s">
        <v>293</v>
      </c>
      <c r="C131" s="38"/>
      <c r="D131" s="38"/>
      <c r="E131" s="38"/>
    </row>
    <row r="132" spans="1:5" ht="20.100000000000001" customHeight="1" x14ac:dyDescent="0.2">
      <c r="A132" s="172" t="s">
        <v>162</v>
      </c>
      <c r="B132" s="177" t="s">
        <v>293</v>
      </c>
      <c r="C132" s="38"/>
      <c r="D132" s="38"/>
      <c r="E132" s="38"/>
    </row>
    <row r="133" spans="1:5" ht="20.100000000000001" customHeight="1" x14ac:dyDescent="0.2">
      <c r="A133" s="172" t="s">
        <v>77</v>
      </c>
      <c r="B133" s="177" t="s">
        <v>293</v>
      </c>
      <c r="C133" s="38"/>
      <c r="D133" s="38"/>
      <c r="E133" s="38"/>
    </row>
    <row r="134" spans="1:5" ht="20.100000000000001" customHeight="1" x14ac:dyDescent="0.2">
      <c r="A134" s="172" t="s">
        <v>148</v>
      </c>
      <c r="B134" s="177" t="s">
        <v>293</v>
      </c>
      <c r="C134" s="38"/>
      <c r="D134" s="38"/>
      <c r="E134" s="38"/>
    </row>
    <row r="135" spans="1:5" ht="20.100000000000001" customHeight="1" x14ac:dyDescent="0.2">
      <c r="A135" s="172" t="s">
        <v>78</v>
      </c>
      <c r="B135" s="177" t="s">
        <v>293</v>
      </c>
      <c r="C135" s="38"/>
      <c r="D135" s="38"/>
      <c r="E135" s="38"/>
    </row>
    <row r="136" spans="1:5" ht="20.100000000000001" customHeight="1" x14ac:dyDescent="0.2">
      <c r="A136" s="172" t="s">
        <v>80</v>
      </c>
      <c r="B136" s="177" t="s">
        <v>293</v>
      </c>
      <c r="C136" s="38"/>
      <c r="D136" s="38"/>
      <c r="E136" s="38"/>
    </row>
    <row r="137" spans="1:5" ht="20.100000000000001" customHeight="1" x14ac:dyDescent="0.2">
      <c r="A137" s="172" t="s">
        <v>81</v>
      </c>
      <c r="B137" s="38" t="s">
        <v>293</v>
      </c>
      <c r="C137" s="38"/>
      <c r="D137" s="38"/>
      <c r="E137" s="38"/>
    </row>
    <row r="138" spans="1:5" ht="20.100000000000001" customHeight="1" x14ac:dyDescent="0.2">
      <c r="A138" s="172" t="s">
        <v>164</v>
      </c>
      <c r="B138" s="177" t="s">
        <v>293</v>
      </c>
      <c r="C138" s="38"/>
      <c r="D138" s="38"/>
      <c r="E138" s="38"/>
    </row>
    <row r="139" spans="1:5" ht="20.100000000000001" customHeight="1" x14ac:dyDescent="0.2">
      <c r="A139" s="172" t="s">
        <v>83</v>
      </c>
      <c r="B139" s="177" t="s">
        <v>293</v>
      </c>
      <c r="C139" s="38"/>
      <c r="D139" s="38"/>
      <c r="E139" s="38"/>
    </row>
    <row r="140" spans="1:5" ht="20.100000000000001" customHeight="1" x14ac:dyDescent="0.2">
      <c r="A140" s="172" t="s">
        <v>84</v>
      </c>
      <c r="B140" s="177" t="s">
        <v>293</v>
      </c>
      <c r="C140" s="38"/>
      <c r="D140" s="38"/>
      <c r="E140" s="38"/>
    </row>
    <row r="141" spans="1:5" ht="20.100000000000001" customHeight="1" x14ac:dyDescent="0.2">
      <c r="A141" s="172" t="s">
        <v>85</v>
      </c>
      <c r="B141" s="38" t="s">
        <v>293</v>
      </c>
      <c r="C141" s="38"/>
      <c r="D141" s="38"/>
      <c r="E141" s="38"/>
    </row>
    <row r="142" spans="1:5" ht="20.100000000000001" customHeight="1" x14ac:dyDescent="0.2">
      <c r="A142" s="172" t="s">
        <v>86</v>
      </c>
      <c r="B142" s="177" t="s">
        <v>293</v>
      </c>
      <c r="C142" s="38"/>
      <c r="D142" s="38"/>
      <c r="E142" s="38"/>
    </row>
    <row r="143" spans="1:5" ht="20.100000000000001" customHeight="1" x14ac:dyDescent="0.2">
      <c r="A143" s="172" t="s">
        <v>152</v>
      </c>
      <c r="B143" s="38" t="s">
        <v>293</v>
      </c>
      <c r="C143" s="38"/>
      <c r="D143" s="38"/>
      <c r="E143" s="38"/>
    </row>
    <row r="144" spans="1:5" ht="20.100000000000001" customHeight="1" x14ac:dyDescent="0.2">
      <c r="A144" s="172" t="s">
        <v>87</v>
      </c>
      <c r="B144" s="38" t="s">
        <v>293</v>
      </c>
      <c r="C144" s="38"/>
      <c r="D144" s="38"/>
      <c r="E144" s="38"/>
    </row>
    <row r="145" spans="1:5" ht="20.100000000000001" customHeight="1" x14ac:dyDescent="0.2">
      <c r="A145" s="172" t="s">
        <v>88</v>
      </c>
      <c r="B145" s="38" t="s">
        <v>293</v>
      </c>
      <c r="C145" s="38"/>
      <c r="D145" s="38"/>
      <c r="E145" s="38"/>
    </row>
    <row r="146" spans="1:5" ht="20.100000000000001" customHeight="1" x14ac:dyDescent="0.2">
      <c r="A146" s="172" t="s">
        <v>89</v>
      </c>
      <c r="B146" s="177" t="s">
        <v>293</v>
      </c>
      <c r="C146" s="38"/>
      <c r="D146" s="38"/>
      <c r="E146" s="38"/>
    </row>
    <row r="147" spans="1:5" ht="20.100000000000001" customHeight="1" x14ac:dyDescent="0.2">
      <c r="A147" s="172" t="s">
        <v>91</v>
      </c>
      <c r="B147" s="177" t="s">
        <v>293</v>
      </c>
      <c r="C147" s="38"/>
      <c r="D147" s="38"/>
      <c r="E147" s="38"/>
    </row>
    <row r="148" spans="1:5" ht="20.100000000000001" customHeight="1" x14ac:dyDescent="0.2">
      <c r="A148" s="172" t="s">
        <v>92</v>
      </c>
      <c r="B148" s="177" t="s">
        <v>293</v>
      </c>
      <c r="C148" s="38"/>
      <c r="D148" s="38"/>
      <c r="E148" s="38"/>
    </row>
    <row r="149" spans="1:5" ht="20.100000000000001" customHeight="1" x14ac:dyDescent="0.2">
      <c r="A149" s="172" t="s">
        <v>93</v>
      </c>
      <c r="B149" s="177" t="s">
        <v>293</v>
      </c>
      <c r="C149" s="38"/>
      <c r="D149" s="38"/>
      <c r="E149" s="38"/>
    </row>
    <row r="150" spans="1:5" ht="20.100000000000001" customHeight="1" x14ac:dyDescent="0.2">
      <c r="A150" s="172" t="s">
        <v>157</v>
      </c>
      <c r="B150" s="177" t="s">
        <v>293</v>
      </c>
      <c r="C150" s="38"/>
      <c r="D150" s="38"/>
      <c r="E150" s="38"/>
    </row>
    <row r="151" spans="1:5" ht="20.100000000000001" customHeight="1" x14ac:dyDescent="0.2">
      <c r="A151" s="172" t="s">
        <v>222</v>
      </c>
      <c r="B151" s="177" t="s">
        <v>293</v>
      </c>
      <c r="C151" s="38"/>
      <c r="D151" s="38"/>
      <c r="E151" s="38"/>
    </row>
    <row r="152" spans="1:5" ht="20.100000000000001" customHeight="1" x14ac:dyDescent="0.2">
      <c r="A152" s="172" t="s">
        <v>173</v>
      </c>
      <c r="B152" s="177" t="s">
        <v>293</v>
      </c>
      <c r="C152" s="38"/>
      <c r="D152" s="38"/>
      <c r="E152" s="38"/>
    </row>
    <row r="153" spans="1:5" ht="20.100000000000001" customHeight="1" x14ac:dyDescent="0.2">
      <c r="A153" s="173" t="s">
        <v>275</v>
      </c>
      <c r="B153" s="177" t="s">
        <v>293</v>
      </c>
      <c r="C153" s="38"/>
      <c r="D153" s="38"/>
      <c r="E153" s="38"/>
    </row>
    <row r="154" spans="1:5" ht="20.100000000000001" customHeight="1" x14ac:dyDescent="0.2">
      <c r="A154" s="172" t="s">
        <v>228</v>
      </c>
      <c r="B154" s="177" t="s">
        <v>293</v>
      </c>
      <c r="C154" s="38"/>
      <c r="D154" s="38"/>
      <c r="E154" s="38"/>
    </row>
    <row r="155" spans="1:5" ht="20.100000000000001" customHeight="1" x14ac:dyDescent="0.2">
      <c r="A155" s="172" t="s">
        <v>95</v>
      </c>
      <c r="B155" s="177" t="s">
        <v>293</v>
      </c>
      <c r="C155" s="38"/>
      <c r="D155" s="38"/>
      <c r="E155" s="38"/>
    </row>
    <row r="156" spans="1:5" ht="20.100000000000001" customHeight="1" x14ac:dyDescent="0.2">
      <c r="A156" s="172" t="s">
        <v>185</v>
      </c>
      <c r="B156" s="177" t="s">
        <v>293</v>
      </c>
      <c r="C156" s="38"/>
      <c r="D156" s="38"/>
      <c r="E156" s="38"/>
    </row>
    <row r="157" spans="1:5" ht="20.100000000000001" customHeight="1" x14ac:dyDescent="0.2">
      <c r="A157" s="172" t="s">
        <v>106</v>
      </c>
      <c r="B157" s="177" t="s">
        <v>293</v>
      </c>
      <c r="C157" s="38"/>
      <c r="D157" s="38"/>
      <c r="E157" s="38"/>
    </row>
    <row r="158" spans="1:5" ht="20.100000000000001" customHeight="1" x14ac:dyDescent="0.2">
      <c r="A158" s="172" t="s">
        <v>38</v>
      </c>
      <c r="B158" s="177" t="s">
        <v>295</v>
      </c>
      <c r="C158" s="177" t="s">
        <v>295</v>
      </c>
      <c r="D158" s="177" t="s">
        <v>295</v>
      </c>
      <c r="E158" s="38"/>
    </row>
    <row r="159" spans="1:5" ht="20.100000000000001" customHeight="1" x14ac:dyDescent="0.2">
      <c r="A159" s="172" t="s">
        <v>43</v>
      </c>
      <c r="B159" s="177" t="s">
        <v>295</v>
      </c>
      <c r="C159" s="177" t="s">
        <v>295</v>
      </c>
      <c r="D159" s="177" t="s">
        <v>295</v>
      </c>
      <c r="E159" s="38"/>
    </row>
    <row r="160" spans="1:5" ht="20.100000000000001" customHeight="1" x14ac:dyDescent="0.2">
      <c r="A160" s="172" t="s">
        <v>55</v>
      </c>
      <c r="B160" s="177" t="s">
        <v>295</v>
      </c>
      <c r="C160" s="177" t="s">
        <v>295</v>
      </c>
      <c r="D160" s="177" t="s">
        <v>295</v>
      </c>
      <c r="E160" s="38"/>
    </row>
    <row r="161" spans="1:1" x14ac:dyDescent="0.2">
      <c r="A161" s="174"/>
    </row>
    <row r="162" spans="1:1" x14ac:dyDescent="0.2">
      <c r="A162" s="175"/>
    </row>
    <row r="163" spans="1:1" x14ac:dyDescent="0.2">
      <c r="A163" s="175"/>
    </row>
  </sheetData>
  <sortState ref="A2:F160">
    <sortCondition descending="1" ref="B3"/>
  </sortState>
  <pageMargins left="0.7" right="0.7" top="1.25" bottom="1.25" header="0.3" footer="0.3"/>
  <pageSetup scale="61" fitToHeight="5" orientation="portrait" r:id="rId1"/>
  <headerFooter>
    <oddHeader>&amp;CCITY OF LEAD
SIDEWALK EVALUATION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C43"/>
  <sheetViews>
    <sheetView workbookViewId="0">
      <selection activeCell="B35" sqref="B35"/>
    </sheetView>
  </sheetViews>
  <sheetFormatPr defaultRowHeight="12.75" x14ac:dyDescent="0.2"/>
  <cols>
    <col min="1" max="3" width="37.140625" customWidth="1"/>
  </cols>
  <sheetData>
    <row r="2" spans="1:3" ht="15.75" x14ac:dyDescent="0.25">
      <c r="A2" s="181" t="s">
        <v>256</v>
      </c>
      <c r="B2" s="181"/>
      <c r="C2" s="181"/>
    </row>
    <row r="4" spans="1:3" ht="13.5" thickBot="1" x14ac:dyDescent="0.25">
      <c r="A4" s="74">
        <v>2007</v>
      </c>
      <c r="B4" s="4">
        <v>2008</v>
      </c>
      <c r="C4" s="75">
        <v>2009</v>
      </c>
    </row>
    <row r="5" spans="1:3" ht="13.5" thickTop="1" x14ac:dyDescent="0.2">
      <c r="A5" s="76" t="s">
        <v>51</v>
      </c>
      <c r="B5" s="77" t="s">
        <v>156</v>
      </c>
      <c r="C5" s="78" t="s">
        <v>225</v>
      </c>
    </row>
    <row r="6" spans="1:3" x14ac:dyDescent="0.2">
      <c r="A6" s="76" t="s">
        <v>62</v>
      </c>
      <c r="B6" s="79" t="s">
        <v>186</v>
      </c>
      <c r="C6" s="78" t="s">
        <v>227</v>
      </c>
    </row>
    <row r="7" spans="1:3" x14ac:dyDescent="0.2">
      <c r="A7" s="76" t="s">
        <v>175</v>
      </c>
      <c r="B7" s="79" t="s">
        <v>85</v>
      </c>
      <c r="C7" s="80" t="s">
        <v>220</v>
      </c>
    </row>
    <row r="8" spans="1:3" x14ac:dyDescent="0.2">
      <c r="A8" s="76" t="s">
        <v>39</v>
      </c>
      <c r="B8" s="79" t="s">
        <v>32</v>
      </c>
      <c r="C8" s="80" t="s">
        <v>216</v>
      </c>
    </row>
    <row r="9" spans="1:3" x14ac:dyDescent="0.2">
      <c r="A9" s="76" t="s">
        <v>178</v>
      </c>
      <c r="B9" s="79" t="s">
        <v>157</v>
      </c>
      <c r="C9" s="80" t="s">
        <v>222</v>
      </c>
    </row>
    <row r="10" spans="1:3" x14ac:dyDescent="0.2">
      <c r="A10" s="76" t="s">
        <v>177</v>
      </c>
      <c r="B10" s="77" t="s">
        <v>190</v>
      </c>
      <c r="C10" s="80" t="s">
        <v>196</v>
      </c>
    </row>
    <row r="11" spans="1:3" x14ac:dyDescent="0.2">
      <c r="A11" s="76" t="s">
        <v>174</v>
      </c>
      <c r="B11" s="79" t="s">
        <v>81</v>
      </c>
      <c r="C11" s="80" t="s">
        <v>182</v>
      </c>
    </row>
    <row r="12" spans="1:3" x14ac:dyDescent="0.2">
      <c r="A12" s="81" t="s">
        <v>185</v>
      </c>
      <c r="B12" s="79" t="s">
        <v>187</v>
      </c>
      <c r="C12" s="80" t="s">
        <v>217</v>
      </c>
    </row>
    <row r="13" spans="1:3" x14ac:dyDescent="0.2">
      <c r="A13" s="81" t="s">
        <v>56</v>
      </c>
      <c r="B13" s="79" t="s">
        <v>29</v>
      </c>
      <c r="C13" s="78" t="s">
        <v>154</v>
      </c>
    </row>
    <row r="14" spans="1:3" x14ac:dyDescent="0.2">
      <c r="A14" s="76" t="s">
        <v>88</v>
      </c>
      <c r="B14" s="79" t="s">
        <v>172</v>
      </c>
      <c r="C14" s="80" t="s">
        <v>158</v>
      </c>
    </row>
    <row r="15" spans="1:3" x14ac:dyDescent="0.2">
      <c r="A15" s="76" t="s">
        <v>91</v>
      </c>
      <c r="B15" s="79" t="s">
        <v>171</v>
      </c>
      <c r="C15" s="80"/>
    </row>
    <row r="16" spans="1:3" x14ac:dyDescent="0.2">
      <c r="A16" s="76" t="s">
        <v>155</v>
      </c>
      <c r="B16" s="77" t="s">
        <v>258</v>
      </c>
      <c r="C16" s="80"/>
    </row>
    <row r="17" spans="1:3" x14ac:dyDescent="0.2">
      <c r="A17" s="76" t="s">
        <v>176</v>
      </c>
      <c r="B17" s="77" t="s">
        <v>257</v>
      </c>
      <c r="C17" s="80"/>
    </row>
    <row r="18" spans="1:3" x14ac:dyDescent="0.2">
      <c r="A18" s="76" t="s">
        <v>223</v>
      </c>
      <c r="B18" s="79"/>
      <c r="C18" s="80"/>
    </row>
    <row r="19" spans="1:3" x14ac:dyDescent="0.2">
      <c r="A19" s="76" t="s">
        <v>146</v>
      </c>
      <c r="B19" s="79"/>
      <c r="C19" s="80"/>
    </row>
    <row r="21" spans="1:3" ht="13.5" thickBot="1" x14ac:dyDescent="0.25">
      <c r="A21" s="74">
        <v>2010</v>
      </c>
      <c r="B21" s="4">
        <v>2011</v>
      </c>
      <c r="C21" s="75">
        <v>2012</v>
      </c>
    </row>
    <row r="22" spans="1:3" ht="13.5" thickTop="1" x14ac:dyDescent="0.2">
      <c r="A22" s="76" t="s">
        <v>228</v>
      </c>
      <c r="B22" s="79" t="s">
        <v>184</v>
      </c>
      <c r="C22" s="80" t="s">
        <v>52</v>
      </c>
    </row>
    <row r="23" spans="1:3" x14ac:dyDescent="0.2">
      <c r="A23" s="76" t="s">
        <v>183</v>
      </c>
      <c r="B23" s="79" t="s">
        <v>41</v>
      </c>
      <c r="C23" s="80" t="s">
        <v>77</v>
      </c>
    </row>
    <row r="24" spans="1:3" x14ac:dyDescent="0.2">
      <c r="A24" s="76" t="s">
        <v>214</v>
      </c>
      <c r="B24" s="79" t="s">
        <v>70</v>
      </c>
      <c r="C24" s="80" t="s">
        <v>53</v>
      </c>
    </row>
    <row r="25" spans="1:3" x14ac:dyDescent="0.2">
      <c r="A25" s="81" t="s">
        <v>263</v>
      </c>
      <c r="B25" s="79" t="s">
        <v>64</v>
      </c>
      <c r="C25" s="80" t="s">
        <v>236</v>
      </c>
    </row>
    <row r="26" spans="1:3" x14ac:dyDescent="0.2">
      <c r="A26" s="76" t="s">
        <v>226</v>
      </c>
      <c r="B26" s="77" t="s">
        <v>264</v>
      </c>
      <c r="C26" s="80" t="s">
        <v>69</v>
      </c>
    </row>
    <row r="27" spans="1:3" x14ac:dyDescent="0.2">
      <c r="A27" s="81" t="s">
        <v>262</v>
      </c>
      <c r="B27" s="79" t="s">
        <v>150</v>
      </c>
      <c r="C27" s="80" t="s">
        <v>63</v>
      </c>
    </row>
    <row r="28" spans="1:3" x14ac:dyDescent="0.2">
      <c r="A28" s="76" t="s">
        <v>229</v>
      </c>
      <c r="B28" s="79"/>
      <c r="C28" s="80" t="s">
        <v>78</v>
      </c>
    </row>
    <row r="29" spans="1:3" x14ac:dyDescent="0.2">
      <c r="A29" s="76"/>
      <c r="B29" s="79"/>
      <c r="C29" s="80" t="s">
        <v>34</v>
      </c>
    </row>
    <row r="30" spans="1:3" x14ac:dyDescent="0.2">
      <c r="A30" s="76"/>
      <c r="B30" s="79"/>
      <c r="C30" s="80"/>
    </row>
    <row r="31" spans="1:3" x14ac:dyDescent="0.2">
      <c r="A31" s="76"/>
      <c r="B31" s="79"/>
      <c r="C31" s="80"/>
    </row>
    <row r="33" spans="1:3" ht="13.5" thickBot="1" x14ac:dyDescent="0.25">
      <c r="A33" s="74">
        <v>2013</v>
      </c>
      <c r="B33" s="4">
        <v>2014</v>
      </c>
      <c r="C33" s="75">
        <v>2015</v>
      </c>
    </row>
    <row r="34" spans="1:3" ht="13.5" thickTop="1" x14ac:dyDescent="0.2">
      <c r="A34" s="91" t="s">
        <v>260</v>
      </c>
      <c r="B34" s="79"/>
      <c r="C34" s="80"/>
    </row>
    <row r="35" spans="1:3" x14ac:dyDescent="0.2">
      <c r="A35" s="91" t="s">
        <v>152</v>
      </c>
      <c r="B35" s="79"/>
      <c r="C35" s="80"/>
    </row>
    <row r="36" spans="1:3" x14ac:dyDescent="0.2">
      <c r="A36" s="91" t="s">
        <v>68</v>
      </c>
      <c r="B36" s="79"/>
      <c r="C36" s="80"/>
    </row>
    <row r="37" spans="1:3" x14ac:dyDescent="0.2">
      <c r="A37" s="91" t="s">
        <v>261</v>
      </c>
      <c r="B37" s="79"/>
      <c r="C37" s="80"/>
    </row>
    <row r="38" spans="1:3" x14ac:dyDescent="0.2">
      <c r="A38" s="91" t="s">
        <v>143</v>
      </c>
      <c r="B38" s="77"/>
      <c r="C38" s="80"/>
    </row>
    <row r="39" spans="1:3" x14ac:dyDescent="0.2">
      <c r="A39" s="81"/>
      <c r="B39" s="79"/>
      <c r="C39" s="80"/>
    </row>
    <row r="40" spans="1:3" x14ac:dyDescent="0.2">
      <c r="A40" s="76"/>
      <c r="B40" s="79"/>
      <c r="C40" s="80"/>
    </row>
    <row r="41" spans="1:3" x14ac:dyDescent="0.2">
      <c r="A41" s="76"/>
      <c r="B41" s="79"/>
      <c r="C41" s="80"/>
    </row>
    <row r="42" spans="1:3" x14ac:dyDescent="0.2">
      <c r="A42" s="76"/>
      <c r="B42" s="79"/>
      <c r="C42" s="80"/>
    </row>
    <row r="43" spans="1:3" x14ac:dyDescent="0.2">
      <c r="A43" s="76"/>
      <c r="B43" s="79"/>
      <c r="C43" s="80"/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6"/>
  <sheetViews>
    <sheetView workbookViewId="0">
      <selection activeCell="B34" sqref="B34"/>
    </sheetView>
  </sheetViews>
  <sheetFormatPr defaultRowHeight="12.75" x14ac:dyDescent="0.2"/>
  <cols>
    <col min="1" max="1" width="36.42578125" bestFit="1" customWidth="1"/>
    <col min="2" max="8" width="12.140625" customWidth="1"/>
  </cols>
  <sheetData>
    <row r="1" spans="1:8" ht="13.5" thickBot="1" x14ac:dyDescent="0.25">
      <c r="A1" s="10" t="s">
        <v>197</v>
      </c>
      <c r="B1" s="15" t="s">
        <v>198</v>
      </c>
      <c r="C1" s="4" t="s">
        <v>199</v>
      </c>
      <c r="D1" s="4" t="s">
        <v>200</v>
      </c>
      <c r="E1" s="16">
        <v>58</v>
      </c>
      <c r="F1" s="4">
        <v>2010</v>
      </c>
      <c r="G1" s="4">
        <v>2011</v>
      </c>
      <c r="H1" s="4">
        <v>2012</v>
      </c>
    </row>
    <row r="2" spans="1:8" ht="13.5" thickTop="1" x14ac:dyDescent="0.2">
      <c r="A2" s="13" t="s">
        <v>210</v>
      </c>
      <c r="B2" s="17">
        <v>450</v>
      </c>
      <c r="C2" s="18">
        <v>17</v>
      </c>
      <c r="D2" s="18">
        <v>100</v>
      </c>
      <c r="E2" s="19">
        <f>D2*$E$1</f>
        <v>5800</v>
      </c>
      <c r="F2" s="20">
        <v>7000</v>
      </c>
      <c r="G2" s="20"/>
      <c r="H2" s="20"/>
    </row>
    <row r="3" spans="1:8" x14ac:dyDescent="0.2">
      <c r="A3" s="14" t="s">
        <v>201</v>
      </c>
      <c r="B3" s="21">
        <v>340</v>
      </c>
      <c r="C3" s="2">
        <v>18</v>
      </c>
      <c r="D3" s="2">
        <v>75</v>
      </c>
      <c r="E3" s="22">
        <f>D3*$E$1</f>
        <v>4350</v>
      </c>
      <c r="F3" s="22"/>
      <c r="G3" s="22">
        <v>5250</v>
      </c>
      <c r="H3" s="22"/>
    </row>
    <row r="4" spans="1:8" x14ac:dyDescent="0.2">
      <c r="A4" s="14" t="s">
        <v>202</v>
      </c>
      <c r="B4" s="21">
        <v>350</v>
      </c>
      <c r="C4" s="2">
        <v>13</v>
      </c>
      <c r="D4" s="2">
        <v>60</v>
      </c>
      <c r="E4" s="22">
        <f t="shared" ref="E4:E11" si="0">D4*$E$1</f>
        <v>3480</v>
      </c>
      <c r="F4" s="22"/>
      <c r="G4" s="22">
        <v>4200</v>
      </c>
      <c r="H4" s="22"/>
    </row>
    <row r="5" spans="1:8" x14ac:dyDescent="0.2">
      <c r="A5" s="14" t="s">
        <v>203</v>
      </c>
      <c r="B5" s="21">
        <v>800</v>
      </c>
      <c r="C5" s="2">
        <v>20</v>
      </c>
      <c r="D5" s="2">
        <v>200</v>
      </c>
      <c r="E5" s="22">
        <f t="shared" si="0"/>
        <v>11600</v>
      </c>
      <c r="F5" s="22"/>
      <c r="G5" s="22">
        <v>14000</v>
      </c>
      <c r="H5" s="22"/>
    </row>
    <row r="6" spans="1:8" x14ac:dyDescent="0.2">
      <c r="A6" s="14" t="s">
        <v>204</v>
      </c>
      <c r="B6" s="21">
        <v>765</v>
      </c>
      <c r="C6" s="2">
        <v>19</v>
      </c>
      <c r="D6" s="2">
        <v>180</v>
      </c>
      <c r="E6" s="22">
        <f t="shared" si="0"/>
        <v>10440</v>
      </c>
      <c r="F6" s="22"/>
      <c r="G6" s="22">
        <v>12600</v>
      </c>
      <c r="H6" s="22"/>
    </row>
    <row r="7" spans="1:8" x14ac:dyDescent="0.2">
      <c r="A7" s="14" t="s">
        <v>205</v>
      </c>
      <c r="B7" s="21">
        <v>520</v>
      </c>
      <c r="C7" s="2">
        <v>30</v>
      </c>
      <c r="D7" s="2">
        <v>200</v>
      </c>
      <c r="E7" s="22">
        <f t="shared" si="0"/>
        <v>11600</v>
      </c>
      <c r="F7" s="22"/>
      <c r="G7" s="22">
        <v>14000</v>
      </c>
      <c r="H7" s="22"/>
    </row>
    <row r="8" spans="1:8" x14ac:dyDescent="0.2">
      <c r="A8" s="14" t="s">
        <v>206</v>
      </c>
      <c r="B8" s="21">
        <v>510</v>
      </c>
      <c r="C8" s="2">
        <v>21</v>
      </c>
      <c r="D8" s="2">
        <v>130</v>
      </c>
      <c r="E8" s="22">
        <f t="shared" si="0"/>
        <v>7540</v>
      </c>
      <c r="F8" s="22"/>
      <c r="G8" s="22"/>
      <c r="H8" s="22">
        <v>9100</v>
      </c>
    </row>
    <row r="9" spans="1:8" x14ac:dyDescent="0.2">
      <c r="A9" s="14" t="s">
        <v>207</v>
      </c>
      <c r="B9" s="21">
        <v>500</v>
      </c>
      <c r="C9" s="2">
        <v>36</v>
      </c>
      <c r="D9" s="2">
        <v>220</v>
      </c>
      <c r="E9" s="22">
        <f t="shared" si="0"/>
        <v>12760</v>
      </c>
      <c r="F9" s="22">
        <v>15400</v>
      </c>
      <c r="G9" s="22"/>
      <c r="H9" s="22"/>
    </row>
    <row r="10" spans="1:8" x14ac:dyDescent="0.2">
      <c r="A10" s="14" t="s">
        <v>209</v>
      </c>
      <c r="B10" s="21">
        <v>1850</v>
      </c>
      <c r="C10" s="2">
        <v>30</v>
      </c>
      <c r="D10" s="2">
        <v>720</v>
      </c>
      <c r="E10" s="22">
        <f t="shared" si="0"/>
        <v>41760</v>
      </c>
      <c r="F10" s="22"/>
      <c r="G10" s="22"/>
      <c r="H10" s="22">
        <v>50400</v>
      </c>
    </row>
    <row r="11" spans="1:8" ht="13.5" thickBot="1" x14ac:dyDescent="0.25">
      <c r="A11" s="12" t="s">
        <v>208</v>
      </c>
      <c r="B11" s="23">
        <v>1275</v>
      </c>
      <c r="C11" s="24">
        <v>27</v>
      </c>
      <c r="D11" s="24">
        <v>420</v>
      </c>
      <c r="E11" s="25">
        <f t="shared" si="0"/>
        <v>24360</v>
      </c>
      <c r="F11" s="25">
        <v>29400</v>
      </c>
      <c r="G11" s="25"/>
      <c r="H11" s="25"/>
    </row>
    <row r="12" spans="1:8" ht="14.25" thickTop="1" thickBot="1" x14ac:dyDescent="0.25">
      <c r="A12" s="11"/>
      <c r="D12" s="33"/>
      <c r="E12" s="27">
        <f>SUM(E2:E11)</f>
        <v>133690</v>
      </c>
      <c r="F12" s="28">
        <f>SUM(F2:F11)</f>
        <v>51800</v>
      </c>
      <c r="G12" s="28">
        <f>SUM(G2:G11)</f>
        <v>50050</v>
      </c>
      <c r="H12" s="28">
        <f>SUM(H2:H11)</f>
        <v>59500</v>
      </c>
    </row>
    <row r="13" spans="1:8" ht="14.25" thickTop="1" thickBot="1" x14ac:dyDescent="0.25">
      <c r="A13" s="11"/>
      <c r="C13" s="9"/>
      <c r="D13" s="34" t="s">
        <v>211</v>
      </c>
      <c r="E13" s="29"/>
      <c r="F13" s="25">
        <f>F12*1.1</f>
        <v>56980.000000000007</v>
      </c>
      <c r="G13" s="25">
        <f>G12*1.1</f>
        <v>55055.000000000007</v>
      </c>
      <c r="H13" s="25">
        <f>H12*1.1</f>
        <v>65450.000000000007</v>
      </c>
    </row>
    <row r="14" spans="1:8" ht="14.25" thickTop="1" thickBot="1" x14ac:dyDescent="0.25">
      <c r="A14" s="11"/>
      <c r="C14" s="26"/>
      <c r="D14" s="35" t="s">
        <v>212</v>
      </c>
      <c r="E14" s="30"/>
      <c r="F14" s="31"/>
      <c r="G14" s="31">
        <f>G13*1.1</f>
        <v>60560.500000000015</v>
      </c>
      <c r="H14" s="31">
        <f>H13*1.1</f>
        <v>71995.000000000015</v>
      </c>
    </row>
    <row r="15" spans="1:8" ht="14.25" thickTop="1" thickBot="1" x14ac:dyDescent="0.25">
      <c r="A15" s="11"/>
      <c r="C15" s="26"/>
      <c r="D15" s="35" t="s">
        <v>213</v>
      </c>
      <c r="E15" s="32"/>
      <c r="F15" s="28">
        <f>F13+20000</f>
        <v>76980</v>
      </c>
      <c r="G15" s="28">
        <f>G14+20000</f>
        <v>80560.500000000015</v>
      </c>
      <c r="H15" s="28">
        <f>H14+20000</f>
        <v>91995.000000000015</v>
      </c>
    </row>
    <row r="16" spans="1:8" ht="13.5" thickTop="1" x14ac:dyDescent="0.2"/>
  </sheetData>
  <phoneticPr fontId="2" type="noConversion"/>
  <pageMargins left="0.75" right="0.75" top="1" bottom="1" header="0.5" footer="0.5"/>
  <pageSetup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4"/>
  <sheetViews>
    <sheetView workbookViewId="0">
      <selection activeCell="D27" sqref="D27"/>
    </sheetView>
  </sheetViews>
  <sheetFormatPr defaultRowHeight="12.75" x14ac:dyDescent="0.2"/>
  <cols>
    <col min="1" max="1" width="36.140625" customWidth="1"/>
    <col min="2" max="8" width="12.140625" customWidth="1"/>
  </cols>
  <sheetData>
    <row r="1" spans="1:8" ht="13.5" thickBot="1" x14ac:dyDescent="0.25">
      <c r="A1" s="10" t="s">
        <v>197</v>
      </c>
      <c r="B1" s="15" t="s">
        <v>198</v>
      </c>
      <c r="C1" s="4" t="s">
        <v>199</v>
      </c>
      <c r="D1" s="4" t="s">
        <v>200</v>
      </c>
      <c r="E1" s="67">
        <v>58.4</v>
      </c>
      <c r="F1" s="4">
        <v>2012</v>
      </c>
      <c r="G1" s="4">
        <v>2013</v>
      </c>
      <c r="H1" s="4">
        <v>2014</v>
      </c>
    </row>
    <row r="2" spans="1:8" ht="13.5" thickTop="1" x14ac:dyDescent="0.2">
      <c r="A2" s="13" t="s">
        <v>237</v>
      </c>
      <c r="B2" s="17">
        <v>600</v>
      </c>
      <c r="C2" s="18">
        <v>13</v>
      </c>
      <c r="D2" s="18">
        <v>90</v>
      </c>
      <c r="E2" s="19">
        <f>D2*$E$1</f>
        <v>5256</v>
      </c>
      <c r="F2" s="20">
        <f>E2</f>
        <v>5256</v>
      </c>
      <c r="G2" s="20"/>
      <c r="H2" s="20"/>
    </row>
    <row r="3" spans="1:8" x14ac:dyDescent="0.2">
      <c r="A3" s="59" t="s">
        <v>238</v>
      </c>
      <c r="B3" s="60">
        <v>245</v>
      </c>
      <c r="C3" s="61">
        <v>18</v>
      </c>
      <c r="D3" s="61">
        <v>55</v>
      </c>
      <c r="E3" s="22">
        <f>D3*$E$1</f>
        <v>3212</v>
      </c>
      <c r="F3" s="63">
        <f t="shared" ref="F3:F10" si="0">E3</f>
        <v>3212</v>
      </c>
      <c r="G3" s="62"/>
      <c r="H3" s="62"/>
    </row>
    <row r="4" spans="1:8" x14ac:dyDescent="0.2">
      <c r="A4" s="59" t="s">
        <v>239</v>
      </c>
      <c r="B4" s="60">
        <v>290</v>
      </c>
      <c r="C4" s="61">
        <v>25</v>
      </c>
      <c r="D4" s="61">
        <v>90</v>
      </c>
      <c r="E4" s="22">
        <f>D4*$E$1</f>
        <v>5256</v>
      </c>
      <c r="F4" s="63">
        <f t="shared" si="0"/>
        <v>5256</v>
      </c>
      <c r="G4" s="62"/>
      <c r="H4" s="62"/>
    </row>
    <row r="5" spans="1:8" x14ac:dyDescent="0.2">
      <c r="A5" s="59" t="s">
        <v>248</v>
      </c>
      <c r="B5" s="60">
        <v>325</v>
      </c>
      <c r="C5" s="61">
        <v>18</v>
      </c>
      <c r="D5" s="61">
        <v>25</v>
      </c>
      <c r="E5" s="22">
        <f>D5*$E$1</f>
        <v>1460</v>
      </c>
      <c r="F5" s="63">
        <f t="shared" si="0"/>
        <v>1460</v>
      </c>
      <c r="G5" s="62"/>
      <c r="H5" s="62"/>
    </row>
    <row r="6" spans="1:8" x14ac:dyDescent="0.2">
      <c r="A6" s="14" t="s">
        <v>249</v>
      </c>
      <c r="B6" s="21">
        <v>480</v>
      </c>
      <c r="C6" s="2">
        <v>16</v>
      </c>
      <c r="D6" s="2">
        <v>35</v>
      </c>
      <c r="E6" s="22">
        <f>D6*$E$1</f>
        <v>2044</v>
      </c>
      <c r="F6" s="63">
        <f t="shared" si="0"/>
        <v>2044</v>
      </c>
      <c r="G6" s="22"/>
      <c r="H6" s="22"/>
    </row>
    <row r="7" spans="1:8" x14ac:dyDescent="0.2">
      <c r="A7" s="14" t="s">
        <v>240</v>
      </c>
      <c r="B7" s="21">
        <v>550</v>
      </c>
      <c r="C7" s="2">
        <v>24</v>
      </c>
      <c r="D7" s="2">
        <v>150</v>
      </c>
      <c r="E7" s="22">
        <f t="shared" ref="E7:E18" si="1">D7*$E$1</f>
        <v>8760</v>
      </c>
      <c r="F7" s="63">
        <f t="shared" si="0"/>
        <v>8760</v>
      </c>
      <c r="G7" s="22"/>
      <c r="H7" s="22"/>
    </row>
    <row r="8" spans="1:8" x14ac:dyDescent="0.2">
      <c r="A8" s="14" t="s">
        <v>241</v>
      </c>
      <c r="B8" s="21">
        <v>990</v>
      </c>
      <c r="C8" s="2">
        <v>24</v>
      </c>
      <c r="D8" s="2">
        <v>300</v>
      </c>
      <c r="E8" s="22">
        <f t="shared" si="1"/>
        <v>17520</v>
      </c>
      <c r="F8" s="63">
        <f t="shared" si="0"/>
        <v>17520</v>
      </c>
      <c r="G8" s="22"/>
      <c r="H8" s="22"/>
    </row>
    <row r="9" spans="1:8" x14ac:dyDescent="0.2">
      <c r="A9" s="14" t="s">
        <v>242</v>
      </c>
      <c r="B9" s="21">
        <v>400</v>
      </c>
      <c r="C9" s="2">
        <v>12</v>
      </c>
      <c r="D9" s="2">
        <v>100</v>
      </c>
      <c r="E9" s="22">
        <f t="shared" si="1"/>
        <v>5840</v>
      </c>
      <c r="F9" s="63">
        <f t="shared" si="0"/>
        <v>5840</v>
      </c>
      <c r="G9" s="22"/>
      <c r="H9" s="22"/>
    </row>
    <row r="10" spans="1:8" x14ac:dyDescent="0.2">
      <c r="A10" s="14" t="s">
        <v>251</v>
      </c>
      <c r="B10" s="21"/>
      <c r="C10" s="2"/>
      <c r="D10" s="2">
        <v>80</v>
      </c>
      <c r="E10" s="22">
        <f t="shared" si="1"/>
        <v>4672</v>
      </c>
      <c r="F10" s="63">
        <f t="shared" si="0"/>
        <v>4672</v>
      </c>
      <c r="G10" s="22"/>
      <c r="H10" s="22"/>
    </row>
    <row r="11" spans="1:8" x14ac:dyDescent="0.2">
      <c r="A11" s="14" t="s">
        <v>243</v>
      </c>
      <c r="B11" s="21">
        <v>1400</v>
      </c>
      <c r="C11" s="2">
        <v>17</v>
      </c>
      <c r="D11" s="2">
        <v>300</v>
      </c>
      <c r="E11" s="22">
        <f t="shared" si="1"/>
        <v>17520</v>
      </c>
      <c r="F11" s="63">
        <v>5000</v>
      </c>
      <c r="G11" s="22">
        <f>E11-F11</f>
        <v>12520</v>
      </c>
      <c r="H11" s="22"/>
    </row>
    <row r="12" spans="1:8" x14ac:dyDescent="0.2">
      <c r="A12" s="14" t="s">
        <v>244</v>
      </c>
      <c r="B12" s="21">
        <v>1400</v>
      </c>
      <c r="C12" s="2">
        <v>25</v>
      </c>
      <c r="D12" s="2">
        <v>500</v>
      </c>
      <c r="E12" s="22">
        <f t="shared" si="1"/>
        <v>29200</v>
      </c>
      <c r="F12" s="2"/>
      <c r="G12" s="63">
        <f>E12</f>
        <v>29200</v>
      </c>
      <c r="H12" s="22"/>
    </row>
    <row r="13" spans="1:8" x14ac:dyDescent="0.2">
      <c r="A13" s="14" t="s">
        <v>252</v>
      </c>
      <c r="B13" s="21">
        <v>3147</v>
      </c>
      <c r="C13" s="2">
        <v>20</v>
      </c>
      <c r="D13" s="2">
        <v>750</v>
      </c>
      <c r="E13" s="22">
        <f t="shared" si="1"/>
        <v>43800</v>
      </c>
      <c r="G13" s="63">
        <v>20000</v>
      </c>
      <c r="H13" s="22">
        <f>E13-G13</f>
        <v>23800</v>
      </c>
    </row>
    <row r="14" spans="1:8" hidden="1" x14ac:dyDescent="0.2">
      <c r="A14" s="14" t="s">
        <v>245</v>
      </c>
      <c r="B14" s="21">
        <v>800</v>
      </c>
      <c r="C14" s="2"/>
      <c r="D14" s="2"/>
      <c r="E14" s="22"/>
      <c r="F14" s="63"/>
      <c r="G14" s="22"/>
      <c r="H14" s="22"/>
    </row>
    <row r="15" spans="1:8" hidden="1" x14ac:dyDescent="0.2">
      <c r="A15" s="14" t="s">
        <v>246</v>
      </c>
      <c r="B15" s="21">
        <v>1130</v>
      </c>
      <c r="C15" s="2"/>
      <c r="D15" s="2"/>
      <c r="E15" s="22">
        <f t="shared" si="1"/>
        <v>0</v>
      </c>
      <c r="F15" s="22"/>
      <c r="G15" s="22"/>
      <c r="H15" s="22"/>
    </row>
    <row r="16" spans="1:8" hidden="1" x14ac:dyDescent="0.2">
      <c r="A16" s="14" t="s">
        <v>247</v>
      </c>
      <c r="B16" s="21">
        <v>1400</v>
      </c>
      <c r="C16" s="2"/>
      <c r="D16" s="2"/>
      <c r="E16" s="22">
        <f t="shared" si="1"/>
        <v>0</v>
      </c>
      <c r="F16" s="22"/>
      <c r="G16" s="22"/>
      <c r="H16" s="22"/>
    </row>
    <row r="17" spans="1:8" x14ac:dyDescent="0.2">
      <c r="A17" s="14" t="s">
        <v>209</v>
      </c>
      <c r="B17" s="21">
        <v>1850</v>
      </c>
      <c r="C17" s="2">
        <v>30</v>
      </c>
      <c r="D17" s="2">
        <v>720</v>
      </c>
      <c r="E17" s="22">
        <f t="shared" si="1"/>
        <v>42048</v>
      </c>
      <c r="F17" s="22"/>
      <c r="G17" s="22"/>
      <c r="H17" s="22">
        <f>E17</f>
        <v>42048</v>
      </c>
    </row>
    <row r="18" spans="1:8" ht="13.5" thickBot="1" x14ac:dyDescent="0.25">
      <c r="A18" s="12"/>
      <c r="B18" s="23"/>
      <c r="C18" s="24"/>
      <c r="D18" s="24"/>
      <c r="E18" s="25">
        <f t="shared" si="1"/>
        <v>0</v>
      </c>
      <c r="F18" s="25"/>
      <c r="G18" s="25"/>
      <c r="H18" s="25"/>
    </row>
    <row r="19" spans="1:8" ht="14.25" thickTop="1" thickBot="1" x14ac:dyDescent="0.25">
      <c r="A19" s="11"/>
      <c r="D19" s="68">
        <f>SUM(D2:D18)</f>
        <v>3195</v>
      </c>
      <c r="E19" s="27">
        <f>SUM(E2:E18)</f>
        <v>186588</v>
      </c>
      <c r="F19" s="28">
        <f>SUM(F2:F18)</f>
        <v>59020</v>
      </c>
      <c r="G19" s="28">
        <f>SUM(G2:G18)</f>
        <v>61720</v>
      </c>
      <c r="H19" s="28">
        <f>SUM(H2:H18)</f>
        <v>65848</v>
      </c>
    </row>
    <row r="20" spans="1:8" ht="14.25" thickTop="1" thickBot="1" x14ac:dyDescent="0.25">
      <c r="A20" s="11"/>
      <c r="C20" s="9"/>
      <c r="D20" s="34" t="s">
        <v>211</v>
      </c>
      <c r="E20" s="29"/>
      <c r="F20" s="25">
        <f>F19*1.1</f>
        <v>64922.000000000007</v>
      </c>
      <c r="G20" s="25">
        <f>G19*1.1</f>
        <v>67892</v>
      </c>
      <c r="H20" s="25">
        <f>H19*1.1</f>
        <v>72432.800000000003</v>
      </c>
    </row>
    <row r="21" spans="1:8" ht="14.25" thickTop="1" thickBot="1" x14ac:dyDescent="0.25">
      <c r="A21" s="11"/>
      <c r="C21" s="26"/>
      <c r="D21" s="35" t="s">
        <v>212</v>
      </c>
      <c r="E21" s="30"/>
      <c r="F21" s="31"/>
      <c r="G21" s="31">
        <f>G20*1.1</f>
        <v>74681.200000000012</v>
      </c>
      <c r="H21" s="31">
        <f>H20*1.1</f>
        <v>79676.080000000016</v>
      </c>
    </row>
    <row r="22" spans="1:8" ht="14.25" thickTop="1" thickBot="1" x14ac:dyDescent="0.25">
      <c r="A22" s="11"/>
      <c r="C22" s="26"/>
      <c r="D22" s="35" t="s">
        <v>213</v>
      </c>
      <c r="E22" s="32"/>
      <c r="F22" s="28">
        <f>F20+20000</f>
        <v>84922</v>
      </c>
      <c r="G22" s="28">
        <f>G21+20000</f>
        <v>94681.200000000012</v>
      </c>
      <c r="H22" s="28">
        <f>H21+20000</f>
        <v>99676.080000000016</v>
      </c>
    </row>
    <row r="23" spans="1:8" ht="14.25" thickTop="1" thickBot="1" x14ac:dyDescent="0.25">
      <c r="C23" s="182" t="s">
        <v>250</v>
      </c>
      <c r="D23" s="183"/>
      <c r="E23" s="64"/>
      <c r="F23" s="31">
        <v>65000</v>
      </c>
      <c r="G23" s="65"/>
      <c r="H23" s="66"/>
    </row>
    <row r="24" spans="1:8" ht="13.5" thickTop="1" x14ac:dyDescent="0.2"/>
  </sheetData>
  <mergeCells count="1">
    <mergeCell ref="C23:D23"/>
  </mergeCells>
  <phoneticPr fontId="2" type="noConversion"/>
  <pageMargins left="0.75" right="0.75" top="1.29" bottom="1" header="0.5" footer="0.5"/>
  <pageSetup orientation="landscape" horizontalDpi="4294967293" r:id="rId1"/>
  <headerFooter alignWithMargins="0">
    <oddHeader xml:space="preserve">&amp;C&amp;"Arial,Bold"City of Lead
2012-2014 Asphalt Plan
PRELIMINARY&amp;"Arial,Regular"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Snow Alleys</vt:lpstr>
      <vt:lpstr>Streets</vt:lpstr>
      <vt:lpstr>Sidewalks</vt:lpstr>
      <vt:lpstr>Annual Summary</vt:lpstr>
      <vt:lpstr>2010-2012 Plan</vt:lpstr>
      <vt:lpstr>2012-2014 Plan</vt:lpstr>
      <vt:lpstr>'2010-2012 Plan'!Print_Area</vt:lpstr>
      <vt:lpstr>Sidewalks!Print_Area</vt:lpstr>
      <vt:lpstr>Streets!Print_Area</vt:lpstr>
      <vt:lpstr>Sidewalks!Print_Titles</vt:lpstr>
      <vt:lpstr>Streets!Print_Titles</vt:lpstr>
    </vt:vector>
  </TitlesOfParts>
  <Company>City of Lead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Stahl</dc:creator>
  <cp:lastModifiedBy>Mike Stahl</cp:lastModifiedBy>
  <cp:lastPrinted>2018-02-27T21:53:28Z</cp:lastPrinted>
  <dcterms:created xsi:type="dcterms:W3CDTF">2006-10-20T22:28:56Z</dcterms:created>
  <dcterms:modified xsi:type="dcterms:W3CDTF">2018-02-28T00:13:28Z</dcterms:modified>
</cp:coreProperties>
</file>